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rek\Documents\Kuželky\2025-26\KMJ 2026\"/>
    </mc:Choice>
  </mc:AlternateContent>
  <xr:revisionPtr revIDLastSave="0" documentId="13_ncr:1_{3B9B4756-52BD-41F9-8D61-72F6DAA64993}" xr6:coauthVersionLast="47" xr6:coauthVersionMax="47" xr10:uidLastSave="{00000000-0000-0000-0000-000000000000}"/>
  <bookViews>
    <workbookView xWindow="-110" yWindow="-110" windowWidth="25820" windowHeight="13900" firstSheet="2" activeTab="10" xr2:uid="{7A3B189C-3B43-47A0-BA25-B40452834104}"/>
  </bookViews>
  <sheets>
    <sheet name="Senioři" sheetId="6" r:id="rId1"/>
    <sheet name="Seniorky" sheetId="7" r:id="rId2"/>
    <sheet name="Muži" sheetId="10" r:id="rId3"/>
    <sheet name="Ženy " sheetId="4" r:id="rId4"/>
    <sheet name="Junioři" sheetId="5" r:id="rId5"/>
    <sheet name="Juniorky" sheetId="8" r:id="rId6"/>
    <sheet name="Dorostenci " sheetId="1" r:id="rId7"/>
    <sheet name="Dorostenky" sheetId="9" r:id="rId8"/>
    <sheet name="Žáci st." sheetId="2" r:id="rId9"/>
    <sheet name="Žákyně st." sheetId="3" r:id="rId10"/>
    <sheet name="Žáci ml." sheetId="11" r:id="rId11"/>
    <sheet name="Žákyně  ml." sheetId="12" r:id="rId12"/>
    <sheet name="Přehled medailí" sheetId="13" r:id="rId13"/>
  </sheets>
  <externalReferences>
    <externalReference r:id="rId14"/>
  </externalReferences>
  <definedNames>
    <definedName name="data" localSheetId="4">[1]data2!$C$8:$D$27,[1]data2!$G$8:$I$27,[1]data2!$K$8:$M$27,[1]data2!$O$8:$Q$27,[1]data2!$S$8:$U$27</definedName>
    <definedName name="data" localSheetId="10">[1]data2!$C$8:$D$27,[1]data2!$G$8:$I$27,[1]data2!$K$8:$M$27,[1]data2!$O$8:$Q$27,[1]data2!$S$8:$U$27</definedName>
    <definedName name="data" localSheetId="11">[1]data2!$C$8:$D$27,[1]data2!$G$8:$I$27,[1]data2!$K$8:$M$27,[1]data2!$O$8:$Q$27,[1]data2!$S$8:$U$27</definedName>
    <definedName name="data" localSheetId="3">[1]data2!$C$8:$D$27,[1]data2!$G$8:$I$27,[1]data2!$K$8:$M$27,[1]data2!$O$8:$Q$27,[1]data2!$S$8:$U$27</definedName>
    <definedName name="data">[1]data2!$C$8:$D$27,[1]data2!$G$8:$I$27,[1]data2!$K$8:$M$27,[1]data2!$O$8:$Q$27,[1]data2!$S$8:$U$27</definedName>
    <definedName name="_xlnm.Print_Area" localSheetId="6">'Dorostenci '!$A$1:$W$24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1" i="12" l="1"/>
  <c r="M11" i="12"/>
  <c r="L11" i="12"/>
  <c r="K11" i="12"/>
  <c r="G11" i="12"/>
  <c r="N10" i="12"/>
  <c r="M10" i="12"/>
  <c r="L10" i="12"/>
  <c r="O10" i="12" s="1"/>
  <c r="K10" i="12"/>
  <c r="G10" i="12"/>
  <c r="N9" i="12"/>
  <c r="M9" i="12"/>
  <c r="L9" i="12"/>
  <c r="O9" i="12" s="1"/>
  <c r="K9" i="12"/>
  <c r="G9" i="12"/>
  <c r="N8" i="12"/>
  <c r="M8" i="12"/>
  <c r="L8" i="12"/>
  <c r="O8" i="12" s="1"/>
  <c r="K8" i="12"/>
  <c r="G8" i="12"/>
  <c r="N7" i="12"/>
  <c r="M7" i="12"/>
  <c r="L7" i="12"/>
  <c r="K7" i="12"/>
  <c r="G7" i="12"/>
  <c r="N6" i="12"/>
  <c r="M6" i="12"/>
  <c r="O6" i="12" s="1"/>
  <c r="L6" i="12"/>
  <c r="K6" i="12"/>
  <c r="G6" i="12"/>
  <c r="N5" i="12"/>
  <c r="M5" i="12"/>
  <c r="L5" i="12"/>
  <c r="O5" i="12" s="1"/>
  <c r="K5" i="12"/>
  <c r="G5" i="12"/>
  <c r="N24" i="11"/>
  <c r="M24" i="11"/>
  <c r="O24" i="11" s="1"/>
  <c r="L24" i="11"/>
  <c r="K24" i="11"/>
  <c r="G24" i="11"/>
  <c r="N23" i="11"/>
  <c r="M23" i="11"/>
  <c r="L23" i="11"/>
  <c r="K23" i="11"/>
  <c r="G23" i="11"/>
  <c r="N22" i="11"/>
  <c r="M22" i="11"/>
  <c r="O22" i="11" s="1"/>
  <c r="L22" i="11"/>
  <c r="K22" i="11"/>
  <c r="G22" i="11"/>
  <c r="N21" i="11"/>
  <c r="M21" i="11"/>
  <c r="O21" i="11" s="1"/>
  <c r="L21" i="11"/>
  <c r="K21" i="11"/>
  <c r="G21" i="11"/>
  <c r="N20" i="11"/>
  <c r="M20" i="11"/>
  <c r="L20" i="11"/>
  <c r="K20" i="11"/>
  <c r="G20" i="11"/>
  <c r="N19" i="11"/>
  <c r="M19" i="11"/>
  <c r="O19" i="11" s="1"/>
  <c r="L19" i="11"/>
  <c r="K19" i="11"/>
  <c r="G19" i="11"/>
  <c r="N18" i="11"/>
  <c r="M18" i="11"/>
  <c r="L18" i="11"/>
  <c r="K18" i="11"/>
  <c r="G18" i="11"/>
  <c r="N17" i="11"/>
  <c r="M17" i="11"/>
  <c r="L17" i="11"/>
  <c r="K17" i="11"/>
  <c r="G17" i="11"/>
  <c r="N16" i="11"/>
  <c r="M16" i="11"/>
  <c r="O16" i="11" s="1"/>
  <c r="L16" i="11"/>
  <c r="K16" i="11"/>
  <c r="G16" i="11"/>
  <c r="N15" i="11"/>
  <c r="M15" i="11"/>
  <c r="L15" i="11"/>
  <c r="K15" i="11"/>
  <c r="G15" i="11"/>
  <c r="N14" i="11"/>
  <c r="M14" i="11"/>
  <c r="L14" i="11"/>
  <c r="K14" i="11"/>
  <c r="G14" i="11"/>
  <c r="N13" i="11"/>
  <c r="M13" i="11"/>
  <c r="O13" i="11" s="1"/>
  <c r="L13" i="11"/>
  <c r="K13" i="11"/>
  <c r="G13" i="11"/>
  <c r="N12" i="11"/>
  <c r="M12" i="11"/>
  <c r="L12" i="11"/>
  <c r="O12" i="11" s="1"/>
  <c r="K12" i="11"/>
  <c r="G12" i="11"/>
  <c r="N11" i="11"/>
  <c r="M11" i="11"/>
  <c r="L11" i="11"/>
  <c r="K11" i="11"/>
  <c r="G11" i="11"/>
  <c r="N10" i="11"/>
  <c r="M10" i="11"/>
  <c r="O10" i="11" s="1"/>
  <c r="L10" i="11"/>
  <c r="K10" i="11"/>
  <c r="G10" i="11"/>
  <c r="N9" i="11"/>
  <c r="M9" i="11"/>
  <c r="L9" i="11"/>
  <c r="O9" i="11" s="1"/>
  <c r="K9" i="11"/>
  <c r="G9" i="11"/>
  <c r="O8" i="11"/>
  <c r="N8" i="11"/>
  <c r="M8" i="11"/>
  <c r="L8" i="11"/>
  <c r="K8" i="11"/>
  <c r="G8" i="11"/>
  <c r="N7" i="11"/>
  <c r="M7" i="11"/>
  <c r="O7" i="11" s="1"/>
  <c r="L7" i="11"/>
  <c r="K7" i="11"/>
  <c r="G7" i="11"/>
  <c r="N6" i="11"/>
  <c r="M6" i="11"/>
  <c r="L6" i="11"/>
  <c r="K6" i="11"/>
  <c r="G6" i="11"/>
  <c r="O5" i="11"/>
  <c r="N5" i="11"/>
  <c r="M5" i="11"/>
  <c r="L5" i="11"/>
  <c r="K5" i="11"/>
  <c r="G5" i="11"/>
  <c r="V28" i="10"/>
  <c r="U28" i="10"/>
  <c r="T28" i="10"/>
  <c r="S28" i="10"/>
  <c r="O28" i="10"/>
  <c r="K28" i="10"/>
  <c r="G28" i="10"/>
  <c r="V27" i="10"/>
  <c r="U27" i="10"/>
  <c r="T27" i="10"/>
  <c r="W27" i="10" s="1"/>
  <c r="S27" i="10"/>
  <c r="O27" i="10"/>
  <c r="K27" i="10"/>
  <c r="G27" i="10"/>
  <c r="V26" i="10"/>
  <c r="U26" i="10"/>
  <c r="T26" i="10"/>
  <c r="S26" i="10"/>
  <c r="O26" i="10"/>
  <c r="K26" i="10"/>
  <c r="G26" i="10"/>
  <c r="V25" i="10"/>
  <c r="U25" i="10"/>
  <c r="T25" i="10"/>
  <c r="S25" i="10"/>
  <c r="O25" i="10"/>
  <c r="K25" i="10"/>
  <c r="G25" i="10"/>
  <c r="V24" i="10"/>
  <c r="U24" i="10"/>
  <c r="T24" i="10"/>
  <c r="S24" i="10"/>
  <c r="O24" i="10"/>
  <c r="K24" i="10"/>
  <c r="G24" i="10"/>
  <c r="V23" i="10"/>
  <c r="U23" i="10"/>
  <c r="T23" i="10"/>
  <c r="S23" i="10"/>
  <c r="O23" i="10"/>
  <c r="K23" i="10"/>
  <c r="G23" i="10"/>
  <c r="V22" i="10"/>
  <c r="U22" i="10"/>
  <c r="T22" i="10"/>
  <c r="S22" i="10"/>
  <c r="O22" i="10"/>
  <c r="K22" i="10"/>
  <c r="G22" i="10"/>
  <c r="V21" i="10"/>
  <c r="U21" i="10"/>
  <c r="T21" i="10"/>
  <c r="S21" i="10"/>
  <c r="O21" i="10"/>
  <c r="K21" i="10"/>
  <c r="G21" i="10"/>
  <c r="V20" i="10"/>
  <c r="U20" i="10"/>
  <c r="T20" i="10"/>
  <c r="S20" i="10"/>
  <c r="O20" i="10"/>
  <c r="K20" i="10"/>
  <c r="G20" i="10"/>
  <c r="V19" i="10"/>
  <c r="U19" i="10"/>
  <c r="T19" i="10"/>
  <c r="S19" i="10"/>
  <c r="O19" i="10"/>
  <c r="K19" i="10"/>
  <c r="G19" i="10"/>
  <c r="V18" i="10"/>
  <c r="U18" i="10"/>
  <c r="T18" i="10"/>
  <c r="S18" i="10"/>
  <c r="O18" i="10"/>
  <c r="K18" i="10"/>
  <c r="G18" i="10"/>
  <c r="V17" i="10"/>
  <c r="U17" i="10"/>
  <c r="T17" i="10"/>
  <c r="S17" i="10"/>
  <c r="O17" i="10"/>
  <c r="K17" i="10"/>
  <c r="G17" i="10"/>
  <c r="V16" i="10"/>
  <c r="U16" i="10"/>
  <c r="T16" i="10"/>
  <c r="S16" i="10"/>
  <c r="O16" i="10"/>
  <c r="K16" i="10"/>
  <c r="G16" i="10"/>
  <c r="V15" i="10"/>
  <c r="U15" i="10"/>
  <c r="T15" i="10"/>
  <c r="S15" i="10"/>
  <c r="O15" i="10"/>
  <c r="K15" i="10"/>
  <c r="G15" i="10"/>
  <c r="V14" i="10"/>
  <c r="U14" i="10"/>
  <c r="T14" i="10"/>
  <c r="S14" i="10"/>
  <c r="O14" i="10"/>
  <c r="K14" i="10"/>
  <c r="G14" i="10"/>
  <c r="V13" i="10"/>
  <c r="U13" i="10"/>
  <c r="T13" i="10"/>
  <c r="S13" i="10"/>
  <c r="O13" i="10"/>
  <c r="K13" i="10"/>
  <c r="G13" i="10"/>
  <c r="V12" i="10"/>
  <c r="U12" i="10"/>
  <c r="T12" i="10"/>
  <c r="S12" i="10"/>
  <c r="O12" i="10"/>
  <c r="K12" i="10"/>
  <c r="G12" i="10"/>
  <c r="V11" i="10"/>
  <c r="U11" i="10"/>
  <c r="T11" i="10"/>
  <c r="S11" i="10"/>
  <c r="O11" i="10"/>
  <c r="K11" i="10"/>
  <c r="G11" i="10"/>
  <c r="V10" i="10"/>
  <c r="U10" i="10"/>
  <c r="T10" i="10"/>
  <c r="S10" i="10"/>
  <c r="O10" i="10"/>
  <c r="K10" i="10"/>
  <c r="G10" i="10"/>
  <c r="V9" i="10"/>
  <c r="U9" i="10"/>
  <c r="T9" i="10"/>
  <c r="W9" i="10" s="1"/>
  <c r="S9" i="10"/>
  <c r="O9" i="10"/>
  <c r="K9" i="10"/>
  <c r="G9" i="10"/>
  <c r="V8" i="10"/>
  <c r="U8" i="10"/>
  <c r="T8" i="10"/>
  <c r="S8" i="10"/>
  <c r="O8" i="10"/>
  <c r="K8" i="10"/>
  <c r="G8" i="10"/>
  <c r="V7" i="10"/>
  <c r="U7" i="10"/>
  <c r="T7" i="10"/>
  <c r="S7" i="10"/>
  <c r="O7" i="10"/>
  <c r="K7" i="10"/>
  <c r="G7" i="10"/>
  <c r="V6" i="10"/>
  <c r="U6" i="10"/>
  <c r="T6" i="10"/>
  <c r="S6" i="10"/>
  <c r="O6" i="10"/>
  <c r="K6" i="10"/>
  <c r="G6" i="10"/>
  <c r="V5" i="10"/>
  <c r="U5" i="10"/>
  <c r="T5" i="10"/>
  <c r="S5" i="10"/>
  <c r="O5" i="10"/>
  <c r="K5" i="10"/>
  <c r="G5" i="10"/>
  <c r="V13" i="9"/>
  <c r="U13" i="9"/>
  <c r="T13" i="9"/>
  <c r="W13" i="9" s="1"/>
  <c r="S13" i="9"/>
  <c r="O13" i="9"/>
  <c r="K13" i="9"/>
  <c r="G13" i="9"/>
  <c r="W12" i="9"/>
  <c r="V12" i="9"/>
  <c r="U12" i="9"/>
  <c r="T12" i="9"/>
  <c r="S12" i="9"/>
  <c r="O12" i="9"/>
  <c r="K12" i="9"/>
  <c r="G12" i="9"/>
  <c r="W11" i="9"/>
  <c r="V11" i="9"/>
  <c r="U11" i="9"/>
  <c r="T11" i="9"/>
  <c r="S11" i="9"/>
  <c r="O11" i="9"/>
  <c r="K11" i="9"/>
  <c r="G11" i="9"/>
  <c r="W10" i="9"/>
  <c r="V10" i="9"/>
  <c r="U10" i="9"/>
  <c r="T10" i="9"/>
  <c r="S10" i="9"/>
  <c r="O10" i="9"/>
  <c r="K10" i="9"/>
  <c r="G10" i="9"/>
  <c r="W9" i="9"/>
  <c r="V9" i="9"/>
  <c r="U9" i="9"/>
  <c r="T9" i="9"/>
  <c r="S9" i="9"/>
  <c r="O9" i="9"/>
  <c r="K9" i="9"/>
  <c r="G9" i="9"/>
  <c r="V8" i="9"/>
  <c r="U8" i="9"/>
  <c r="T8" i="9"/>
  <c r="S8" i="9"/>
  <c r="O8" i="9"/>
  <c r="K8" i="9"/>
  <c r="W8" i="9" s="1"/>
  <c r="G8" i="9"/>
  <c r="W7" i="9"/>
  <c r="V7" i="9"/>
  <c r="U7" i="9"/>
  <c r="T7" i="9"/>
  <c r="S7" i="9"/>
  <c r="O7" i="9"/>
  <c r="K7" i="9"/>
  <c r="G7" i="9"/>
  <c r="W6" i="9"/>
  <c r="V6" i="9"/>
  <c r="U6" i="9"/>
  <c r="T6" i="9"/>
  <c r="S6" i="9"/>
  <c r="O6" i="9"/>
  <c r="K6" i="9"/>
  <c r="G6" i="9"/>
  <c r="V5" i="9"/>
  <c r="U5" i="9"/>
  <c r="T5" i="9"/>
  <c r="W5" i="9" s="1"/>
  <c r="S5" i="9"/>
  <c r="O5" i="9"/>
  <c r="K5" i="9"/>
  <c r="G5" i="9"/>
  <c r="V8" i="8"/>
  <c r="U8" i="8"/>
  <c r="T8" i="8"/>
  <c r="W8" i="8" s="1"/>
  <c r="S8" i="8"/>
  <c r="O8" i="8"/>
  <c r="K8" i="8"/>
  <c r="G8" i="8"/>
  <c r="V7" i="8"/>
  <c r="U7" i="8"/>
  <c r="T7" i="8"/>
  <c r="W7" i="8" s="1"/>
  <c r="S7" i="8"/>
  <c r="O7" i="8"/>
  <c r="K7" i="8"/>
  <c r="G7" i="8"/>
  <c r="V6" i="8"/>
  <c r="U6" i="8"/>
  <c r="T6" i="8"/>
  <c r="W6" i="8" s="1"/>
  <c r="S6" i="8"/>
  <c r="O6" i="8"/>
  <c r="K6" i="8"/>
  <c r="G6" i="8"/>
  <c r="V5" i="8"/>
  <c r="U5" i="8"/>
  <c r="T5" i="8"/>
  <c r="W5" i="8" s="1"/>
  <c r="S5" i="8"/>
  <c r="O5" i="8"/>
  <c r="K5" i="8"/>
  <c r="G5" i="8"/>
  <c r="V12" i="7"/>
  <c r="U12" i="7"/>
  <c r="T12" i="7"/>
  <c r="S12" i="7"/>
  <c r="O12" i="7"/>
  <c r="K12" i="7"/>
  <c r="G12" i="7"/>
  <c r="W11" i="7"/>
  <c r="V11" i="7"/>
  <c r="U11" i="7"/>
  <c r="T11" i="7"/>
  <c r="S11" i="7"/>
  <c r="O11" i="7"/>
  <c r="K11" i="7"/>
  <c r="G11" i="7"/>
  <c r="W10" i="7"/>
  <c r="V10" i="7"/>
  <c r="U10" i="7"/>
  <c r="T10" i="7"/>
  <c r="S10" i="7"/>
  <c r="O10" i="7"/>
  <c r="K10" i="7"/>
  <c r="G10" i="7"/>
  <c r="V9" i="7"/>
  <c r="U9" i="7"/>
  <c r="T9" i="7"/>
  <c r="S9" i="7"/>
  <c r="O9" i="7"/>
  <c r="K9" i="7"/>
  <c r="G9" i="7"/>
  <c r="V8" i="7"/>
  <c r="U8" i="7"/>
  <c r="W8" i="7" s="1"/>
  <c r="T8" i="7"/>
  <c r="S8" i="7"/>
  <c r="O8" i="7"/>
  <c r="K8" i="7"/>
  <c r="G8" i="7"/>
  <c r="V7" i="7"/>
  <c r="U7" i="7"/>
  <c r="T7" i="7"/>
  <c r="S7" i="7"/>
  <c r="O7" i="7"/>
  <c r="K7" i="7"/>
  <c r="G7" i="7"/>
  <c r="V6" i="7"/>
  <c r="U6" i="7"/>
  <c r="T6" i="7"/>
  <c r="S6" i="7"/>
  <c r="O6" i="7"/>
  <c r="K6" i="7"/>
  <c r="G6" i="7"/>
  <c r="V5" i="7"/>
  <c r="U5" i="7"/>
  <c r="T5" i="7"/>
  <c r="S5" i="7"/>
  <c r="O5" i="7"/>
  <c r="K5" i="7"/>
  <c r="G5" i="7"/>
  <c r="O11" i="12" l="1"/>
  <c r="O7" i="12"/>
  <c r="O15" i="11"/>
  <c r="O23" i="11"/>
  <c r="O20" i="11"/>
  <c r="O6" i="11"/>
  <c r="O17" i="11"/>
  <c r="O11" i="11"/>
  <c r="O14" i="11"/>
  <c r="O18" i="11"/>
  <c r="W24" i="10"/>
  <c r="W10" i="10"/>
  <c r="W14" i="10"/>
  <c r="W22" i="10"/>
  <c r="W18" i="10"/>
  <c r="W11" i="10"/>
  <c r="W19" i="10"/>
  <c r="W26" i="10"/>
  <c r="W5" i="10"/>
  <c r="W13" i="10"/>
  <c r="W28" i="10"/>
  <c r="W6" i="10"/>
  <c r="W15" i="10"/>
  <c r="W12" i="10"/>
  <c r="W25" i="10"/>
  <c r="W7" i="10"/>
  <c r="W20" i="10"/>
  <c r="W8" i="10"/>
  <c r="W21" i="10"/>
  <c r="W16" i="10"/>
  <c r="W17" i="10"/>
  <c r="W23" i="10"/>
  <c r="W6" i="7"/>
  <c r="W5" i="7"/>
  <c r="W7" i="7"/>
  <c r="W12" i="7"/>
  <c r="W9" i="7"/>
  <c r="V28" i="6" l="1"/>
  <c r="U28" i="6"/>
  <c r="T28" i="6"/>
  <c r="W28" i="6" s="1"/>
  <c r="S28" i="6"/>
  <c r="O28" i="6"/>
  <c r="K28" i="6"/>
  <c r="G28" i="6"/>
  <c r="V27" i="6"/>
  <c r="U27" i="6"/>
  <c r="T27" i="6"/>
  <c r="W27" i="6" s="1"/>
  <c r="S27" i="6"/>
  <c r="O27" i="6"/>
  <c r="K27" i="6"/>
  <c r="G27" i="6"/>
  <c r="V26" i="6"/>
  <c r="U26" i="6"/>
  <c r="T26" i="6"/>
  <c r="W26" i="6" s="1"/>
  <c r="S26" i="6"/>
  <c r="O26" i="6"/>
  <c r="K26" i="6"/>
  <c r="G26" i="6"/>
  <c r="V25" i="6"/>
  <c r="U25" i="6"/>
  <c r="T25" i="6"/>
  <c r="W25" i="6" s="1"/>
  <c r="S25" i="6"/>
  <c r="O25" i="6"/>
  <c r="K25" i="6"/>
  <c r="G25" i="6"/>
  <c r="V24" i="6"/>
  <c r="U24" i="6"/>
  <c r="T24" i="6"/>
  <c r="W24" i="6" s="1"/>
  <c r="S24" i="6"/>
  <c r="O24" i="6"/>
  <c r="K24" i="6"/>
  <c r="G24" i="6"/>
  <c r="V23" i="6"/>
  <c r="U23" i="6"/>
  <c r="T23" i="6"/>
  <c r="W23" i="6" s="1"/>
  <c r="S23" i="6"/>
  <c r="O23" i="6"/>
  <c r="K23" i="6"/>
  <c r="G23" i="6"/>
  <c r="V22" i="6"/>
  <c r="U22" i="6"/>
  <c r="T22" i="6"/>
  <c r="W22" i="6" s="1"/>
  <c r="S22" i="6"/>
  <c r="O22" i="6"/>
  <c r="K22" i="6"/>
  <c r="G22" i="6"/>
  <c r="V21" i="6"/>
  <c r="U21" i="6"/>
  <c r="T21" i="6"/>
  <c r="W21" i="6" s="1"/>
  <c r="S21" i="6"/>
  <c r="O21" i="6"/>
  <c r="K21" i="6"/>
  <c r="G21" i="6"/>
  <c r="V20" i="6"/>
  <c r="U20" i="6"/>
  <c r="T20" i="6"/>
  <c r="W20" i="6" s="1"/>
  <c r="S20" i="6"/>
  <c r="O20" i="6"/>
  <c r="K20" i="6"/>
  <c r="G20" i="6"/>
  <c r="V19" i="6"/>
  <c r="U19" i="6"/>
  <c r="T19" i="6"/>
  <c r="W19" i="6" s="1"/>
  <c r="S19" i="6"/>
  <c r="O19" i="6"/>
  <c r="K19" i="6"/>
  <c r="G19" i="6"/>
  <c r="V18" i="6"/>
  <c r="U18" i="6"/>
  <c r="T18" i="6"/>
  <c r="W18" i="6" s="1"/>
  <c r="S18" i="6"/>
  <c r="O18" i="6"/>
  <c r="K18" i="6"/>
  <c r="G18" i="6"/>
  <c r="V17" i="6"/>
  <c r="U17" i="6"/>
  <c r="T17" i="6"/>
  <c r="W17" i="6" s="1"/>
  <c r="S17" i="6"/>
  <c r="O17" i="6"/>
  <c r="K17" i="6"/>
  <c r="G17" i="6"/>
  <c r="V16" i="6"/>
  <c r="U16" i="6"/>
  <c r="T16" i="6"/>
  <c r="W16" i="6" s="1"/>
  <c r="S16" i="6"/>
  <c r="O16" i="6"/>
  <c r="K16" i="6"/>
  <c r="G16" i="6"/>
  <c r="V15" i="6"/>
  <c r="U15" i="6"/>
  <c r="T15" i="6"/>
  <c r="W15" i="6" s="1"/>
  <c r="S15" i="6"/>
  <c r="O15" i="6"/>
  <c r="K15" i="6"/>
  <c r="G15" i="6"/>
  <c r="V14" i="6"/>
  <c r="U14" i="6"/>
  <c r="T14" i="6"/>
  <c r="W14" i="6" s="1"/>
  <c r="S14" i="6"/>
  <c r="O14" i="6"/>
  <c r="K14" i="6"/>
  <c r="G14" i="6"/>
  <c r="V13" i="6"/>
  <c r="U13" i="6"/>
  <c r="T13" i="6"/>
  <c r="W13" i="6" s="1"/>
  <c r="S13" i="6"/>
  <c r="O13" i="6"/>
  <c r="K13" i="6"/>
  <c r="G13" i="6"/>
  <c r="V12" i="6"/>
  <c r="U12" i="6"/>
  <c r="T12" i="6"/>
  <c r="W12" i="6" s="1"/>
  <c r="S12" i="6"/>
  <c r="O12" i="6"/>
  <c r="K12" i="6"/>
  <c r="G12" i="6"/>
  <c r="V11" i="6"/>
  <c r="U11" i="6"/>
  <c r="T11" i="6"/>
  <c r="W11" i="6" s="1"/>
  <c r="S11" i="6"/>
  <c r="O11" i="6"/>
  <c r="K11" i="6"/>
  <c r="G11" i="6"/>
  <c r="V10" i="6"/>
  <c r="U10" i="6"/>
  <c r="T10" i="6"/>
  <c r="W10" i="6" s="1"/>
  <c r="S10" i="6"/>
  <c r="O10" i="6"/>
  <c r="K10" i="6"/>
  <c r="G10" i="6"/>
  <c r="V9" i="6"/>
  <c r="U9" i="6"/>
  <c r="T9" i="6"/>
  <c r="W9" i="6" s="1"/>
  <c r="S9" i="6"/>
  <c r="O9" i="6"/>
  <c r="K9" i="6"/>
  <c r="G9" i="6"/>
  <c r="V8" i="6"/>
  <c r="U8" i="6"/>
  <c r="T8" i="6"/>
  <c r="W8" i="6" s="1"/>
  <c r="S8" i="6"/>
  <c r="O8" i="6"/>
  <c r="K8" i="6"/>
  <c r="G8" i="6"/>
  <c r="V7" i="6"/>
  <c r="U7" i="6"/>
  <c r="T7" i="6"/>
  <c r="W7" i="6" s="1"/>
  <c r="S7" i="6"/>
  <c r="O7" i="6"/>
  <c r="K7" i="6"/>
  <c r="G7" i="6"/>
  <c r="V6" i="6"/>
  <c r="U6" i="6"/>
  <c r="T6" i="6"/>
  <c r="W6" i="6" s="1"/>
  <c r="S6" i="6"/>
  <c r="O6" i="6"/>
  <c r="K6" i="6"/>
  <c r="G6" i="6"/>
  <c r="V5" i="6"/>
  <c r="U5" i="6"/>
  <c r="T5" i="6"/>
  <c r="W5" i="6" s="1"/>
  <c r="S5" i="6"/>
  <c r="O5" i="6"/>
  <c r="K5" i="6"/>
  <c r="G5" i="6"/>
  <c r="V16" i="5" l="1"/>
  <c r="U16" i="5"/>
  <c r="T16" i="5"/>
  <c r="W16" i="5" s="1"/>
  <c r="S16" i="5"/>
  <c r="O16" i="5"/>
  <c r="K16" i="5"/>
  <c r="G16" i="5"/>
  <c r="V15" i="5"/>
  <c r="U15" i="5"/>
  <c r="T15" i="5"/>
  <c r="W15" i="5" s="1"/>
  <c r="S15" i="5"/>
  <c r="O15" i="5"/>
  <c r="K15" i="5"/>
  <c r="G15" i="5"/>
  <c r="V14" i="5"/>
  <c r="U14" i="5"/>
  <c r="T14" i="5"/>
  <c r="S14" i="5"/>
  <c r="O14" i="5"/>
  <c r="K14" i="5"/>
  <c r="G14" i="5"/>
  <c r="V13" i="5"/>
  <c r="U13" i="5"/>
  <c r="T13" i="5"/>
  <c r="W13" i="5" s="1"/>
  <c r="S13" i="5"/>
  <c r="O13" i="5"/>
  <c r="K13" i="5"/>
  <c r="G13" i="5"/>
  <c r="V12" i="5"/>
  <c r="U12" i="5"/>
  <c r="T12" i="5"/>
  <c r="W12" i="5" s="1"/>
  <c r="S12" i="5"/>
  <c r="O12" i="5"/>
  <c r="K12" i="5"/>
  <c r="G12" i="5"/>
  <c r="V11" i="5"/>
  <c r="U11" i="5"/>
  <c r="T11" i="5"/>
  <c r="S11" i="5"/>
  <c r="O11" i="5"/>
  <c r="K11" i="5"/>
  <c r="G11" i="5"/>
  <c r="V10" i="5"/>
  <c r="U10" i="5"/>
  <c r="T10" i="5"/>
  <c r="W10" i="5" s="1"/>
  <c r="S10" i="5"/>
  <c r="O10" i="5"/>
  <c r="K10" i="5"/>
  <c r="G10" i="5"/>
  <c r="V9" i="5"/>
  <c r="U9" i="5"/>
  <c r="T9" i="5"/>
  <c r="W9" i="5" s="1"/>
  <c r="S9" i="5"/>
  <c r="O9" i="5"/>
  <c r="K9" i="5"/>
  <c r="G9" i="5"/>
  <c r="V8" i="5"/>
  <c r="U8" i="5"/>
  <c r="T8" i="5"/>
  <c r="W8" i="5" s="1"/>
  <c r="S8" i="5"/>
  <c r="O8" i="5"/>
  <c r="K8" i="5"/>
  <c r="G8" i="5"/>
  <c r="V7" i="5"/>
  <c r="U7" i="5"/>
  <c r="T7" i="5"/>
  <c r="W7" i="5" s="1"/>
  <c r="S7" i="5"/>
  <c r="O7" i="5"/>
  <c r="K7" i="5"/>
  <c r="G7" i="5"/>
  <c r="V6" i="5"/>
  <c r="U6" i="5"/>
  <c r="T6" i="5"/>
  <c r="S6" i="5"/>
  <c r="O6" i="5"/>
  <c r="K6" i="5"/>
  <c r="G6" i="5"/>
  <c r="V5" i="5"/>
  <c r="U5" i="5"/>
  <c r="T5" i="5"/>
  <c r="W5" i="5" s="1"/>
  <c r="S5" i="5"/>
  <c r="O5" i="5"/>
  <c r="K5" i="5"/>
  <c r="G5" i="5"/>
  <c r="W11" i="5" l="1"/>
  <c r="W6" i="5"/>
  <c r="W14" i="5"/>
  <c r="V21" i="4" l="1"/>
  <c r="U21" i="4"/>
  <c r="T21" i="4"/>
  <c r="W21" i="4" s="1"/>
  <c r="S21" i="4"/>
  <c r="O21" i="4"/>
  <c r="K21" i="4"/>
  <c r="G21" i="4"/>
  <c r="W20" i="4"/>
  <c r="V20" i="4"/>
  <c r="U20" i="4"/>
  <c r="T20" i="4"/>
  <c r="S20" i="4"/>
  <c r="O20" i="4"/>
  <c r="K20" i="4"/>
  <c r="G20" i="4"/>
  <c r="W19" i="4"/>
  <c r="V19" i="4"/>
  <c r="U19" i="4"/>
  <c r="T19" i="4"/>
  <c r="S19" i="4"/>
  <c r="O19" i="4"/>
  <c r="K19" i="4"/>
  <c r="G19" i="4"/>
  <c r="V18" i="4"/>
  <c r="U18" i="4"/>
  <c r="T18" i="4"/>
  <c r="W18" i="4" s="1"/>
  <c r="S18" i="4"/>
  <c r="O18" i="4"/>
  <c r="K18" i="4"/>
  <c r="G18" i="4"/>
  <c r="W17" i="4"/>
  <c r="V17" i="4"/>
  <c r="U17" i="4"/>
  <c r="T17" i="4"/>
  <c r="S17" i="4"/>
  <c r="O17" i="4"/>
  <c r="K17" i="4"/>
  <c r="G17" i="4"/>
  <c r="W16" i="4"/>
  <c r="V16" i="4"/>
  <c r="U16" i="4"/>
  <c r="T16" i="4"/>
  <c r="S16" i="4"/>
  <c r="O16" i="4"/>
  <c r="K16" i="4"/>
  <c r="G16" i="4"/>
  <c r="V15" i="4"/>
  <c r="U15" i="4"/>
  <c r="T15" i="4"/>
  <c r="S15" i="4"/>
  <c r="O15" i="4"/>
  <c r="K15" i="4"/>
  <c r="G15" i="4"/>
  <c r="V14" i="4"/>
  <c r="U14" i="4"/>
  <c r="T14" i="4"/>
  <c r="S14" i="4"/>
  <c r="O14" i="4"/>
  <c r="K14" i="4"/>
  <c r="G14" i="4"/>
  <c r="V13" i="4"/>
  <c r="U13" i="4"/>
  <c r="T13" i="4"/>
  <c r="W13" i="4" s="1"/>
  <c r="S13" i="4"/>
  <c r="O13" i="4"/>
  <c r="K13" i="4"/>
  <c r="G13" i="4"/>
  <c r="V12" i="4"/>
  <c r="U12" i="4"/>
  <c r="T12" i="4"/>
  <c r="W12" i="4" s="1"/>
  <c r="S12" i="4"/>
  <c r="O12" i="4"/>
  <c r="K12" i="4"/>
  <c r="G12" i="4"/>
  <c r="V11" i="4"/>
  <c r="U11" i="4"/>
  <c r="T11" i="4"/>
  <c r="S11" i="4"/>
  <c r="O11" i="4"/>
  <c r="K11" i="4"/>
  <c r="G11" i="4"/>
  <c r="V10" i="4"/>
  <c r="U10" i="4"/>
  <c r="T10" i="4"/>
  <c r="S10" i="4"/>
  <c r="O10" i="4"/>
  <c r="K10" i="4"/>
  <c r="G10" i="4"/>
  <c r="V9" i="4"/>
  <c r="U9" i="4"/>
  <c r="T9" i="4"/>
  <c r="W9" i="4" s="1"/>
  <c r="S9" i="4"/>
  <c r="O9" i="4"/>
  <c r="K9" i="4"/>
  <c r="G9" i="4"/>
  <c r="V8" i="4"/>
  <c r="U8" i="4"/>
  <c r="T8" i="4"/>
  <c r="S8" i="4"/>
  <c r="O8" i="4"/>
  <c r="K8" i="4"/>
  <c r="G8" i="4"/>
  <c r="V7" i="4"/>
  <c r="U7" i="4"/>
  <c r="T7" i="4"/>
  <c r="S7" i="4"/>
  <c r="O7" i="4"/>
  <c r="K7" i="4"/>
  <c r="G7" i="4"/>
  <c r="V6" i="4"/>
  <c r="U6" i="4"/>
  <c r="T6" i="4"/>
  <c r="S6" i="4"/>
  <c r="O6" i="4"/>
  <c r="K6" i="4"/>
  <c r="G6" i="4"/>
  <c r="V5" i="4"/>
  <c r="U5" i="4"/>
  <c r="T5" i="4"/>
  <c r="W5" i="4" s="1"/>
  <c r="S5" i="4"/>
  <c r="O5" i="4"/>
  <c r="K5" i="4"/>
  <c r="G5" i="4"/>
  <c r="W11" i="4" l="1"/>
  <c r="W10" i="4"/>
  <c r="W8" i="4"/>
  <c r="W7" i="4"/>
  <c r="W15" i="4"/>
  <c r="W6" i="4"/>
  <c r="W14" i="4"/>
  <c r="V8" i="3" l="1"/>
  <c r="U8" i="3"/>
  <c r="T8" i="3"/>
  <c r="W8" i="3" s="1"/>
  <c r="S8" i="3"/>
  <c r="O8" i="3"/>
  <c r="K8" i="3"/>
  <c r="G8" i="3"/>
  <c r="V7" i="3"/>
  <c r="U7" i="3"/>
  <c r="T7" i="3"/>
  <c r="W7" i="3" s="1"/>
  <c r="S7" i="3"/>
  <c r="O7" i="3"/>
  <c r="K7" i="3"/>
  <c r="G7" i="3"/>
  <c r="V6" i="3"/>
  <c r="U6" i="3"/>
  <c r="T6" i="3"/>
  <c r="W6" i="3" s="1"/>
  <c r="S6" i="3"/>
  <c r="O6" i="3"/>
  <c r="K6" i="3"/>
  <c r="G6" i="3"/>
  <c r="V5" i="3"/>
  <c r="U5" i="3"/>
  <c r="T5" i="3"/>
  <c r="W5" i="3" s="1"/>
  <c r="S5" i="3"/>
  <c r="O5" i="3"/>
  <c r="K5" i="3"/>
  <c r="G5" i="3"/>
  <c r="V14" i="2" l="1"/>
  <c r="U14" i="2"/>
  <c r="W14" i="2" s="1"/>
  <c r="T14" i="2"/>
  <c r="S14" i="2"/>
  <c r="O14" i="2"/>
  <c r="K14" i="2"/>
  <c r="G14" i="2"/>
  <c r="W13" i="2"/>
  <c r="V13" i="2"/>
  <c r="U13" i="2"/>
  <c r="T13" i="2"/>
  <c r="S13" i="2"/>
  <c r="O13" i="2"/>
  <c r="K13" i="2"/>
  <c r="G13" i="2"/>
  <c r="W12" i="2"/>
  <c r="V12" i="2"/>
  <c r="U12" i="2"/>
  <c r="T12" i="2"/>
  <c r="S12" i="2"/>
  <c r="O12" i="2"/>
  <c r="K12" i="2"/>
  <c r="G12" i="2"/>
  <c r="V11" i="2"/>
  <c r="U11" i="2"/>
  <c r="T11" i="2"/>
  <c r="W11" i="2" s="1"/>
  <c r="S11" i="2"/>
  <c r="O11" i="2"/>
  <c r="K11" i="2"/>
  <c r="G11" i="2"/>
  <c r="V10" i="2"/>
  <c r="U10" i="2"/>
  <c r="T10" i="2"/>
  <c r="S10" i="2"/>
  <c r="O10" i="2"/>
  <c r="K10" i="2"/>
  <c r="G10" i="2"/>
  <c r="V9" i="2"/>
  <c r="U9" i="2"/>
  <c r="T9" i="2"/>
  <c r="S9" i="2"/>
  <c r="O9" i="2"/>
  <c r="K9" i="2"/>
  <c r="G9" i="2"/>
  <c r="V8" i="2"/>
  <c r="U8" i="2"/>
  <c r="T8" i="2"/>
  <c r="W8" i="2" s="1"/>
  <c r="S8" i="2"/>
  <c r="O8" i="2"/>
  <c r="K8" i="2"/>
  <c r="G8" i="2"/>
  <c r="V7" i="2"/>
  <c r="U7" i="2"/>
  <c r="T7" i="2"/>
  <c r="W7" i="2" s="1"/>
  <c r="S7" i="2"/>
  <c r="O7" i="2"/>
  <c r="K7" i="2"/>
  <c r="G7" i="2"/>
  <c r="V6" i="2"/>
  <c r="U6" i="2"/>
  <c r="T6" i="2"/>
  <c r="S6" i="2"/>
  <c r="O6" i="2"/>
  <c r="K6" i="2"/>
  <c r="G6" i="2"/>
  <c r="V5" i="2"/>
  <c r="U5" i="2"/>
  <c r="T5" i="2"/>
  <c r="W5" i="2" s="1"/>
  <c r="S5" i="2"/>
  <c r="O5" i="2"/>
  <c r="K5" i="2"/>
  <c r="G5" i="2"/>
  <c r="W6" i="2" l="1"/>
  <c r="W10" i="2"/>
  <c r="W9" i="2"/>
  <c r="V20" i="1" l="1"/>
  <c r="U20" i="1"/>
  <c r="T20" i="1"/>
  <c r="W20" i="1" s="1"/>
  <c r="S20" i="1"/>
  <c r="O20" i="1"/>
  <c r="K20" i="1"/>
  <c r="G20" i="1"/>
  <c r="V19" i="1"/>
  <c r="U19" i="1"/>
  <c r="T19" i="1"/>
  <c r="W19" i="1" s="1"/>
  <c r="S19" i="1"/>
  <c r="O19" i="1"/>
  <c r="K19" i="1"/>
  <c r="G19" i="1"/>
  <c r="V18" i="1"/>
  <c r="U18" i="1"/>
  <c r="T18" i="1"/>
  <c r="S18" i="1"/>
  <c r="O18" i="1"/>
  <c r="K18" i="1"/>
  <c r="G18" i="1"/>
  <c r="V17" i="1"/>
  <c r="U17" i="1"/>
  <c r="T17" i="1"/>
  <c r="W17" i="1" s="1"/>
  <c r="S17" i="1"/>
  <c r="O17" i="1"/>
  <c r="K17" i="1"/>
  <c r="G17" i="1"/>
  <c r="V16" i="1"/>
  <c r="U16" i="1"/>
  <c r="T16" i="1"/>
  <c r="W16" i="1" s="1"/>
  <c r="S16" i="1"/>
  <c r="O16" i="1"/>
  <c r="K16" i="1"/>
  <c r="G16" i="1"/>
  <c r="V15" i="1"/>
  <c r="U15" i="1"/>
  <c r="T15" i="1"/>
  <c r="S15" i="1"/>
  <c r="O15" i="1"/>
  <c r="K15" i="1"/>
  <c r="G15" i="1"/>
  <c r="V14" i="1"/>
  <c r="U14" i="1"/>
  <c r="T14" i="1"/>
  <c r="W14" i="1" s="1"/>
  <c r="S14" i="1"/>
  <c r="O14" i="1"/>
  <c r="K14" i="1"/>
  <c r="G14" i="1"/>
  <c r="V13" i="1"/>
  <c r="U13" i="1"/>
  <c r="T13" i="1"/>
  <c r="W13" i="1" s="1"/>
  <c r="S13" i="1"/>
  <c r="O13" i="1"/>
  <c r="K13" i="1"/>
  <c r="G13" i="1"/>
  <c r="V12" i="1"/>
  <c r="U12" i="1"/>
  <c r="T12" i="1"/>
  <c r="W12" i="1" s="1"/>
  <c r="S12" i="1"/>
  <c r="O12" i="1"/>
  <c r="K12" i="1"/>
  <c r="G12" i="1"/>
  <c r="V11" i="1"/>
  <c r="U11" i="1"/>
  <c r="T11" i="1"/>
  <c r="S11" i="1"/>
  <c r="O11" i="1"/>
  <c r="K11" i="1"/>
  <c r="G11" i="1"/>
  <c r="V10" i="1"/>
  <c r="U10" i="1"/>
  <c r="T10" i="1"/>
  <c r="S10" i="1"/>
  <c r="O10" i="1"/>
  <c r="K10" i="1"/>
  <c r="G10" i="1"/>
  <c r="V9" i="1"/>
  <c r="U9" i="1"/>
  <c r="T9" i="1"/>
  <c r="W9" i="1" s="1"/>
  <c r="S9" i="1"/>
  <c r="O9" i="1"/>
  <c r="K9" i="1"/>
  <c r="G9" i="1"/>
  <c r="V8" i="1"/>
  <c r="U8" i="1"/>
  <c r="T8" i="1"/>
  <c r="W8" i="1" s="1"/>
  <c r="S8" i="1"/>
  <c r="O8" i="1"/>
  <c r="K8" i="1"/>
  <c r="G8" i="1"/>
  <c r="V7" i="1"/>
  <c r="U7" i="1"/>
  <c r="T7" i="1"/>
  <c r="S7" i="1"/>
  <c r="O7" i="1"/>
  <c r="K7" i="1"/>
  <c r="G7" i="1"/>
  <c r="V6" i="1"/>
  <c r="U6" i="1"/>
  <c r="T6" i="1"/>
  <c r="W6" i="1" s="1"/>
  <c r="S6" i="1"/>
  <c r="O6" i="1"/>
  <c r="K6" i="1"/>
  <c r="G6" i="1"/>
  <c r="V5" i="1"/>
  <c r="U5" i="1"/>
  <c r="T5" i="1"/>
  <c r="W5" i="1" s="1"/>
  <c r="S5" i="1"/>
  <c r="O5" i="1"/>
  <c r="K5" i="1"/>
  <c r="G5" i="1"/>
  <c r="W7" i="1" l="1"/>
  <c r="W15" i="1"/>
  <c r="W11" i="1"/>
  <c r="W10" i="1"/>
  <c r="W18" i="1"/>
</calcChain>
</file>

<file path=xl/sharedStrings.xml><?xml version="1.0" encoding="utf-8"?>
<sst xmlns="http://schemas.openxmlformats.org/spreadsheetml/2006/main" count="919" uniqueCount="259">
  <si>
    <t>Krajské mistrovství jednotlivců 2026</t>
  </si>
  <si>
    <t>KKKS</t>
  </si>
  <si>
    <t>Kategorie:</t>
  </si>
  <si>
    <t xml:space="preserve">  Dorostenci</t>
  </si>
  <si>
    <t>Místo konání:</t>
  </si>
  <si>
    <t xml:space="preserve">  Vrchlabí</t>
  </si>
  <si>
    <t>Dráha č. 1</t>
  </si>
  <si>
    <t>Dráha č. 2</t>
  </si>
  <si>
    <t>Dráha č. 3</t>
  </si>
  <si>
    <t>Dráha č. 4</t>
  </si>
  <si>
    <t>Celkem</t>
  </si>
  <si>
    <t>Poř.</t>
  </si>
  <si>
    <t>Jméno</t>
  </si>
  <si>
    <t>Oddíl</t>
  </si>
  <si>
    <t>Plné</t>
  </si>
  <si>
    <t>Dor.</t>
  </si>
  <si>
    <t>Ch.</t>
  </si>
  <si>
    <t>1.</t>
  </si>
  <si>
    <t>Chramosta Vít</t>
  </si>
  <si>
    <t>2.</t>
  </si>
  <si>
    <t>Majer Vojtěch</t>
  </si>
  <si>
    <t>3.</t>
  </si>
  <si>
    <t>Džbánek Denis</t>
  </si>
  <si>
    <t>4.</t>
  </si>
  <si>
    <t>Kozel Tobiáš</t>
  </si>
  <si>
    <t>SK Solnice</t>
  </si>
  <si>
    <t>5.</t>
  </si>
  <si>
    <t>Majer Jan</t>
  </si>
  <si>
    <t>6.</t>
  </si>
  <si>
    <t>Tláskal Tomáš</t>
  </si>
  <si>
    <t>7.</t>
  </si>
  <si>
    <t>Tuček Danny</t>
  </si>
  <si>
    <t>8.</t>
  </si>
  <si>
    <t>Černý Vít</t>
  </si>
  <si>
    <t>9.</t>
  </si>
  <si>
    <t>Kodytek Jan</t>
  </si>
  <si>
    <t>10.</t>
  </si>
  <si>
    <t>Bezdíček Jonáš</t>
  </si>
  <si>
    <t>11.</t>
  </si>
  <si>
    <t>Doucha Tomáš</t>
  </si>
  <si>
    <t>12.</t>
  </si>
  <si>
    <t>Vondra Matyáš</t>
  </si>
  <si>
    <t>13.</t>
  </si>
  <si>
    <t>Hermoch Adam</t>
  </si>
  <si>
    <t>14.</t>
  </si>
  <si>
    <t>Šanda Miroslav</t>
  </si>
  <si>
    <t>15.</t>
  </si>
  <si>
    <t>Vošvrda Daniel</t>
  </si>
  <si>
    <t>16.</t>
  </si>
  <si>
    <t>Cimprich Jan</t>
  </si>
  <si>
    <t>17.</t>
  </si>
  <si>
    <t>Hlavní rozhodčí :</t>
  </si>
  <si>
    <t>Datum konání :</t>
  </si>
  <si>
    <t>Kategorie</t>
  </si>
  <si>
    <t>Žáci starší</t>
  </si>
  <si>
    <t>Místo konání</t>
  </si>
  <si>
    <t>Jičín</t>
  </si>
  <si>
    <t>Martinec Daniel</t>
  </si>
  <si>
    <t>Náchod</t>
  </si>
  <si>
    <t>Dusbaba Přemysl</t>
  </si>
  <si>
    <t>Solnice</t>
  </si>
  <si>
    <t>Posnar Petr</t>
  </si>
  <si>
    <t>Richter Kryštof</t>
  </si>
  <si>
    <t>Č.Kostelec</t>
  </si>
  <si>
    <t>Filipský Jakub</t>
  </si>
  <si>
    <t>Maršík Tomáš</t>
  </si>
  <si>
    <t>Vrchlabí</t>
  </si>
  <si>
    <t>Zapletal Jan</t>
  </si>
  <si>
    <t>Kulda Lukáš</t>
  </si>
  <si>
    <t>Smiřice</t>
  </si>
  <si>
    <t>Plaček Lukáš</t>
  </si>
  <si>
    <t>Dolanský Šimon</t>
  </si>
  <si>
    <t>Rychnov</t>
  </si>
  <si>
    <t>Třebechovice</t>
  </si>
  <si>
    <t>Mazáček Martin</t>
  </si>
  <si>
    <t>Žákyně starší</t>
  </si>
  <si>
    <t>Hejnová Klára</t>
  </si>
  <si>
    <t>Schneiderová Nikola</t>
  </si>
  <si>
    <t>Bártová Nikola</t>
  </si>
  <si>
    <t>Bartoníčová Adéla</t>
  </si>
  <si>
    <t>Ženy</t>
  </si>
  <si>
    <t>Hradec Králové</t>
  </si>
  <si>
    <t>Portyšová Nikola</t>
  </si>
  <si>
    <t>Kammelová Eva</t>
  </si>
  <si>
    <t>Trutnov</t>
  </si>
  <si>
    <t>Cvejnová Aneta</t>
  </si>
  <si>
    <t>Vávrová Lenka</t>
  </si>
  <si>
    <t>Svatá Jitka</t>
  </si>
  <si>
    <t>Víšová Adéla</t>
  </si>
  <si>
    <t>Boučková Eliška</t>
  </si>
  <si>
    <t>Sochorová Andrea</t>
  </si>
  <si>
    <t>Fajstavrová Eva</t>
  </si>
  <si>
    <t>Majerová Kateřina</t>
  </si>
  <si>
    <t>Havlínová Lenka</t>
  </si>
  <si>
    <t>N.Paka</t>
  </si>
  <si>
    <t>Kramosilová Martina</t>
  </si>
  <si>
    <t>Dvůr Kr.</t>
  </si>
  <si>
    <t>Vydrová Jana</t>
  </si>
  <si>
    <t>Šmídová Kateřina</t>
  </si>
  <si>
    <t>Bendová Tereza</t>
  </si>
  <si>
    <t>Šrajerová Irena</t>
  </si>
  <si>
    <t>H.Králové</t>
  </si>
  <si>
    <t>Křížková Marcela</t>
  </si>
  <si>
    <t>Petr Víšek</t>
  </si>
  <si>
    <t>Junioři</t>
  </si>
  <si>
    <t>Hrubý Tomáš</t>
  </si>
  <si>
    <t>Hanuš Tomáš</t>
  </si>
  <si>
    <t>Adamů František</t>
  </si>
  <si>
    <t>Hanuš Martin</t>
  </si>
  <si>
    <t>Svatý Adam</t>
  </si>
  <si>
    <t>Petera Filip</t>
  </si>
  <si>
    <t>Košťál Ondřej</t>
  </si>
  <si>
    <t>Hořice</t>
  </si>
  <si>
    <t>Černý Ondřej</t>
  </si>
  <si>
    <t>Bajer Jan</t>
  </si>
  <si>
    <t>Fiebinger Šimon</t>
  </si>
  <si>
    <t>Bureš Robin</t>
  </si>
  <si>
    <t>Paliarik Vít</t>
  </si>
  <si>
    <t>Ladislav Urbánek</t>
  </si>
  <si>
    <t>Senioři</t>
  </si>
  <si>
    <t>Šklíba Jaromír</t>
  </si>
  <si>
    <t>Vondráček Ivan</t>
  </si>
  <si>
    <t>Louda Pavel</t>
  </si>
  <si>
    <t>Linhart Petr</t>
  </si>
  <si>
    <t>Slavík Jiří</t>
  </si>
  <si>
    <t>Dobruška</t>
  </si>
  <si>
    <t>Vošvrda Milan</t>
  </si>
  <si>
    <t>Č.Meziříčí</t>
  </si>
  <si>
    <t>Pavlata Vladimír</t>
  </si>
  <si>
    <t>Král Miroslav</t>
  </si>
  <si>
    <t>Řehák Vladimír</t>
  </si>
  <si>
    <t>Ksandr Dalibor</t>
  </si>
  <si>
    <t>Janko Pavel</t>
  </si>
  <si>
    <t>Vik Miloslav</t>
  </si>
  <si>
    <t>Janeček Petr</t>
  </si>
  <si>
    <t>Sukup Luděk</t>
  </si>
  <si>
    <t>Kašpar Jindřich</t>
  </si>
  <si>
    <t>Albrecht Jiří</t>
  </si>
  <si>
    <t>Mejznar Miroslav</t>
  </si>
  <si>
    <t>18.</t>
  </si>
  <si>
    <t>Zahálka Zdeněk</t>
  </si>
  <si>
    <t>19.</t>
  </si>
  <si>
    <t>Stříhavka Miloslav</t>
  </si>
  <si>
    <t>20.</t>
  </si>
  <si>
    <t>Hejnyš Miroslav</t>
  </si>
  <si>
    <t>21.</t>
  </si>
  <si>
    <t>Tichý Aleš</t>
  </si>
  <si>
    <t>22.</t>
  </si>
  <si>
    <t>Králíček Jan</t>
  </si>
  <si>
    <t>23.</t>
  </si>
  <si>
    <t>Tomeš Miroslav</t>
  </si>
  <si>
    <t>24.</t>
  </si>
  <si>
    <t>Nosek Stanislav</t>
  </si>
  <si>
    <t>Hejzlar Antonín</t>
  </si>
  <si>
    <t>Doucha Jiří</t>
  </si>
  <si>
    <t>Seniorky</t>
  </si>
  <si>
    <t>Skutilová Ludmila</t>
  </si>
  <si>
    <t>Lehocká Silvia</t>
  </si>
  <si>
    <t>Sýkorová Ilona</t>
  </si>
  <si>
    <t>Mankovecká Milena</t>
  </si>
  <si>
    <t>Vlková Jana</t>
  </si>
  <si>
    <t>Moravcová Věra</t>
  </si>
  <si>
    <t>Frydrychová Marie</t>
  </si>
  <si>
    <t>Moravcová Jaroslava</t>
  </si>
  <si>
    <t>Kačer Milan</t>
  </si>
  <si>
    <t>Juniorky</t>
  </si>
  <si>
    <t>Kábrtová Veronika</t>
  </si>
  <si>
    <t>Kroupová Tereza</t>
  </si>
  <si>
    <t>Slavíková Lucie</t>
  </si>
  <si>
    <t>Bínová Jana</t>
  </si>
  <si>
    <t>Dorostenky</t>
  </si>
  <si>
    <t>Prouzová Andrea</t>
  </si>
  <si>
    <t>Soukupová Natálie</t>
  </si>
  <si>
    <t>Bártová Kristýna</t>
  </si>
  <si>
    <t>Bartoníčková Nikola</t>
  </si>
  <si>
    <t>Adamů Dana</t>
  </si>
  <si>
    <t>Č. Kostelec</t>
  </si>
  <si>
    <t>Šindlerová Evelína</t>
  </si>
  <si>
    <t>Fikarová Adéla</t>
  </si>
  <si>
    <t xml:space="preserve">Venclová Tereza </t>
  </si>
  <si>
    <t>Šindlerová Violeta</t>
  </si>
  <si>
    <t>Hažva Martin</t>
  </si>
  <si>
    <t>Urbánek David</t>
  </si>
  <si>
    <t>Zvoníček Martin</t>
  </si>
  <si>
    <t>Ryzák David</t>
  </si>
  <si>
    <t>Petera Robert</t>
  </si>
  <si>
    <t>Neumann Daniel</t>
  </si>
  <si>
    <t>Kroupa Radek</t>
  </si>
  <si>
    <t>Vaněk Petr</t>
  </si>
  <si>
    <t>Kolařík Luboš</t>
  </si>
  <si>
    <t>Mrkos Ondřej</t>
  </si>
  <si>
    <t>Nosek Martin</t>
  </si>
  <si>
    <t>Straka Roman</t>
  </si>
  <si>
    <t>Holý Petr</t>
  </si>
  <si>
    <t>Trýzna Lukáš</t>
  </si>
  <si>
    <t>Brouček Ondřej</t>
  </si>
  <si>
    <t>Adamů Jan</t>
  </si>
  <si>
    <t>Žoudlík Marek</t>
  </si>
  <si>
    <t>Bouda Daniel</t>
  </si>
  <si>
    <t>Kamenický Martin</t>
  </si>
  <si>
    <t>Majer Daniel</t>
  </si>
  <si>
    <t>Seniura Jakub</t>
  </si>
  <si>
    <t>Vlček Michal</t>
  </si>
  <si>
    <t>Bartoníček Martin</t>
  </si>
  <si>
    <t>Fanc Lukáš</t>
  </si>
  <si>
    <t>Jindřich Novotný</t>
  </si>
  <si>
    <t xml:space="preserve"> Muži</t>
  </si>
  <si>
    <t xml:space="preserve">Zdeněk Hobl </t>
  </si>
  <si>
    <t xml:space="preserve">Třebechovice </t>
  </si>
  <si>
    <t>České Meziříčí</t>
  </si>
  <si>
    <t>Milovice</t>
  </si>
  <si>
    <t xml:space="preserve">Rychnov </t>
  </si>
  <si>
    <t xml:space="preserve">Kategorie </t>
  </si>
  <si>
    <t>Žáci mladší</t>
  </si>
  <si>
    <t>Místo</t>
  </si>
  <si>
    <t>Gregor Tomáš </t>
  </si>
  <si>
    <t>Koudelka Adam</t>
  </si>
  <si>
    <t>Liška Ondřej </t>
  </si>
  <si>
    <t>Smolař Adam</t>
  </si>
  <si>
    <t>Zwiefelhofer David</t>
  </si>
  <si>
    <t>Rolf Jakub </t>
  </si>
  <si>
    <t>Fejfar Adam</t>
  </si>
  <si>
    <t>Váňa Jakub</t>
  </si>
  <si>
    <t>Dušek Michal</t>
  </si>
  <si>
    <t xml:space="preserve">Srp Sebastian </t>
  </si>
  <si>
    <t>Harazim Daniel</t>
  </si>
  <si>
    <t>Flaška Filip</t>
  </si>
  <si>
    <t>Hruška Jakub</t>
  </si>
  <si>
    <t>Pátek Tobiáš</t>
  </si>
  <si>
    <t>Bureš Daniel</t>
  </si>
  <si>
    <t>Votroubek Max</t>
  </si>
  <si>
    <t>Rutar Vojtěch</t>
  </si>
  <si>
    <t>Červený Tadeáš</t>
  </si>
  <si>
    <t>Adamů Jonáš</t>
  </si>
  <si>
    <t>Dostál Kryštof</t>
  </si>
  <si>
    <t>Žákyně mladší</t>
  </si>
  <si>
    <t>Hubková Lucie</t>
  </si>
  <si>
    <t>Čapková Rozárka</t>
  </si>
  <si>
    <t>Pánková Eliška</t>
  </si>
  <si>
    <t>Šimkovičová Ema</t>
  </si>
  <si>
    <t>Drašnarová Amalie</t>
  </si>
  <si>
    <t>Dostálová Nikola</t>
  </si>
  <si>
    <t>Schejbalová Agáta</t>
  </si>
  <si>
    <t>zlato</t>
  </si>
  <si>
    <t>stříbro</t>
  </si>
  <si>
    <t>bronz</t>
  </si>
  <si>
    <t>SKK Náchod</t>
  </si>
  <si>
    <t>SKK Jičín</t>
  </si>
  <si>
    <t>Lokomotiva Trutnov</t>
  </si>
  <si>
    <t>Start Rychnov n.Kn.</t>
  </si>
  <si>
    <t>SKP Hr.Králové</t>
  </si>
  <si>
    <t>TJ Červený Kostelec</t>
  </si>
  <si>
    <t>TJ Dvůr Králové</t>
  </si>
  <si>
    <t>TJ Nová Paka</t>
  </si>
  <si>
    <t>SKK Hořice</t>
  </si>
  <si>
    <t>SKK Vrchlabí</t>
  </si>
  <si>
    <t>SKK Třebechovice</t>
  </si>
  <si>
    <t xml:space="preserve">        Pořadí oddílů dle získaných medailí.</t>
  </si>
  <si>
    <t>Martin Mazáček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</si>
</sst>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2"/>
      <name val="Times New Roman"/>
      <charset val="238"/>
    </font>
    <font>
      <sz val="12"/>
      <name val="Times New Roman"/>
      <family val="1"/>
      <charset val="238"/>
    </font>
    <font>
      <b/>
      <sz val="18"/>
      <color indexed="10"/>
      <name val="Times New Roman"/>
      <family val="1"/>
      <charset val="238"/>
    </font>
    <font>
      <b/>
      <sz val="12"/>
      <color indexed="10"/>
      <name val="Times New Roman"/>
      <family val="1"/>
      <charset val="238"/>
    </font>
    <font>
      <b/>
      <sz val="12"/>
      <name val="Times New Roman"/>
      <family val="1"/>
      <charset val="238"/>
    </font>
    <font>
      <i/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u/>
      <sz val="10.8"/>
      <color indexed="12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b/>
      <sz val="11"/>
      <color indexed="10"/>
      <name val="Times New Roman"/>
      <family val="1"/>
      <charset val="238"/>
    </font>
    <font>
      <i/>
      <sz val="10"/>
      <color indexed="10"/>
      <name val="Times New Roman"/>
      <family val="1"/>
      <charset val="238"/>
    </font>
    <font>
      <sz val="11"/>
      <color indexed="10"/>
      <name val="Times New Roman"/>
      <family val="1"/>
      <charset val="238"/>
    </font>
    <font>
      <i/>
      <sz val="11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9"/>
      <name val="Times New Roman"/>
      <family val="1"/>
      <charset val="238"/>
    </font>
    <font>
      <b/>
      <i/>
      <sz val="7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8"/>
      <name val="Times New Roman"/>
      <charset val="238"/>
    </font>
    <font>
      <b/>
      <i/>
      <sz val="9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sz val="8"/>
      <name val="Times New Roman"/>
      <family val="1"/>
      <charset val="238"/>
    </font>
    <font>
      <b/>
      <i/>
      <sz val="8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128">
    <xf numFmtId="0" fontId="0" fillId="0" borderId="0" xfId="0"/>
    <xf numFmtId="0" fontId="1" fillId="0" borderId="0" xfId="1" applyAlignment="1">
      <alignment vertical="center"/>
    </xf>
    <xf numFmtId="0" fontId="1" fillId="0" borderId="0" xfId="1" applyAlignment="1">
      <alignment horizontal="right" vertical="center"/>
    </xf>
    <xf numFmtId="0" fontId="3" fillId="0" borderId="0" xfId="1" applyFont="1" applyAlignment="1">
      <alignment vertical="center"/>
    </xf>
    <xf numFmtId="0" fontId="3" fillId="0" borderId="0" xfId="1" applyFont="1" applyAlignment="1">
      <alignment horizontal="right" vertical="center"/>
    </xf>
    <xf numFmtId="0" fontId="4" fillId="0" borderId="0" xfId="1" applyFont="1" applyAlignment="1">
      <alignment vertical="center"/>
    </xf>
    <xf numFmtId="0" fontId="1" fillId="0" borderId="0" xfId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horizontal="right" vertical="center"/>
    </xf>
    <xf numFmtId="0" fontId="4" fillId="0" borderId="0" xfId="0" applyFont="1" applyAlignment="1">
      <alignment vertical="center"/>
    </xf>
    <xf numFmtId="0" fontId="0" fillId="0" borderId="0" xfId="0" applyAlignment="1" applyProtection="1">
      <alignment horizontal="center" vertical="center"/>
      <protection locked="0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9" fillId="0" borderId="0" xfId="2" applyBorder="1" applyAlignment="1" applyProtection="1">
      <alignment vertical="center"/>
    </xf>
    <xf numFmtId="0" fontId="9" fillId="0" borderId="0" xfId="2" applyAlignment="1" applyProtection="1">
      <alignment vertical="center"/>
    </xf>
    <xf numFmtId="0" fontId="10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11" fillId="0" borderId="0" xfId="1" applyFont="1" applyAlignment="1">
      <alignment vertical="center"/>
    </xf>
    <xf numFmtId="0" fontId="12" fillId="0" borderId="0" xfId="1" applyFont="1" applyAlignment="1">
      <alignment vertical="center"/>
    </xf>
    <xf numFmtId="0" fontId="13" fillId="0" borderId="0" xfId="1" applyFont="1" applyAlignment="1">
      <alignment horizontal="center" vertical="center"/>
    </xf>
    <xf numFmtId="0" fontId="8" fillId="0" borderId="0" xfId="1" applyFont="1" applyAlignment="1">
      <alignment vertical="center"/>
    </xf>
    <xf numFmtId="0" fontId="14" fillId="0" borderId="0" xfId="1" applyFont="1" applyAlignment="1">
      <alignment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15" fillId="0" borderId="0" xfId="1" applyFont="1" applyAlignment="1">
      <alignment vertical="center"/>
    </xf>
    <xf numFmtId="0" fontId="4" fillId="0" borderId="0" xfId="1" applyFont="1" applyAlignment="1">
      <alignment horizontal="center" vertical="center"/>
    </xf>
    <xf numFmtId="14" fontId="15" fillId="0" borderId="0" xfId="1" applyNumberFormat="1" applyFont="1" applyAlignment="1">
      <alignment horizontal="left" vertical="center"/>
    </xf>
    <xf numFmtId="0" fontId="1" fillId="0" borderId="0" xfId="1"/>
    <xf numFmtId="0" fontId="1" fillId="0" borderId="0" xfId="1" applyAlignment="1">
      <alignment horizontal="right"/>
    </xf>
    <xf numFmtId="0" fontId="3" fillId="0" borderId="0" xfId="1" applyFont="1"/>
    <xf numFmtId="0" fontId="3" fillId="0" borderId="0" xfId="1" applyFont="1" applyAlignment="1">
      <alignment horizontal="right"/>
    </xf>
    <xf numFmtId="0" fontId="4" fillId="0" borderId="0" xfId="1" applyFont="1"/>
    <xf numFmtId="0" fontId="1" fillId="0" borderId="0" xfId="1" applyAlignment="1">
      <alignment horizontal="center"/>
    </xf>
    <xf numFmtId="0" fontId="16" fillId="0" borderId="0" xfId="1" applyFont="1" applyAlignment="1">
      <alignment horizontal="right"/>
    </xf>
    <xf numFmtId="0" fontId="6" fillId="0" borderId="0" xfId="1" applyFont="1"/>
    <xf numFmtId="0" fontId="5" fillId="0" borderId="0" xfId="1" applyFont="1"/>
    <xf numFmtId="0" fontId="16" fillId="0" borderId="0" xfId="1" applyFont="1" applyAlignment="1">
      <alignment horizontal="center"/>
    </xf>
    <xf numFmtId="0" fontId="17" fillId="0" borderId="0" xfId="1" applyFont="1" applyAlignment="1">
      <alignment horizontal="center"/>
    </xf>
    <xf numFmtId="0" fontId="7" fillId="0" borderId="0" xfId="1" applyFont="1" applyAlignment="1">
      <alignment horizontal="right"/>
    </xf>
    <xf numFmtId="0" fontId="4" fillId="0" borderId="0" xfId="0" applyFont="1"/>
    <xf numFmtId="0" fontId="0" fillId="0" borderId="0" xfId="0" applyAlignment="1" applyProtection="1">
      <alignment horizontal="center"/>
      <protection locked="0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9" fillId="0" borderId="0" xfId="2" applyBorder="1" applyAlignment="1" applyProtection="1"/>
    <xf numFmtId="0" fontId="9" fillId="0" borderId="0" xfId="2" applyAlignment="1" applyProtection="1"/>
    <xf numFmtId="0" fontId="10" fillId="0" borderId="0" xfId="1" applyFont="1"/>
    <xf numFmtId="0" fontId="11" fillId="0" borderId="0" xfId="1" applyFont="1"/>
    <xf numFmtId="0" fontId="12" fillId="0" borderId="0" xfId="1" applyFont="1"/>
    <xf numFmtId="0" fontId="13" fillId="0" borderId="0" xfId="1" applyFont="1" applyAlignment="1">
      <alignment horizontal="center"/>
    </xf>
    <xf numFmtId="0" fontId="8" fillId="0" borderId="0" xfId="1" applyFont="1"/>
    <xf numFmtId="0" fontId="14" fillId="0" borderId="0" xfId="1" applyFont="1"/>
    <xf numFmtId="0" fontId="7" fillId="0" borderId="0" xfId="1" applyFont="1" applyAlignment="1">
      <alignment horizontal="center"/>
    </xf>
    <xf numFmtId="0" fontId="8" fillId="0" borderId="0" xfId="1" applyFont="1" applyAlignment="1">
      <alignment horizontal="center"/>
    </xf>
    <xf numFmtId="0" fontId="15" fillId="0" borderId="0" xfId="1" applyFont="1"/>
    <xf numFmtId="0" fontId="4" fillId="0" borderId="0" xfId="1" applyFont="1" applyAlignment="1">
      <alignment horizontal="center"/>
    </xf>
    <xf numFmtId="14" fontId="15" fillId="0" borderId="0" xfId="1" applyNumberFormat="1" applyFont="1" applyAlignment="1">
      <alignment horizontal="left"/>
    </xf>
    <xf numFmtId="0" fontId="1" fillId="0" borderId="0" xfId="1" applyAlignment="1" applyProtection="1">
      <alignment horizontal="center"/>
      <protection locked="0"/>
    </xf>
    <xf numFmtId="0" fontId="11" fillId="0" borderId="0" xfId="1" applyFont="1" applyAlignment="1">
      <alignment horizontal="center"/>
    </xf>
    <xf numFmtId="0" fontId="7" fillId="0" borderId="0" xfId="1" applyFont="1"/>
    <xf numFmtId="0" fontId="18" fillId="0" borderId="0" xfId="1" applyFont="1" applyAlignment="1">
      <alignment horizontal="center"/>
    </xf>
    <xf numFmtId="49" fontId="1" fillId="0" borderId="0" xfId="1" applyNumberFormat="1"/>
    <xf numFmtId="0" fontId="20" fillId="0" borderId="0" xfId="1" applyFont="1" applyAlignment="1">
      <alignment horizontal="center" vertical="center"/>
    </xf>
    <xf numFmtId="20" fontId="5" fillId="0" borderId="0" xfId="1" applyNumberFormat="1" applyFont="1"/>
    <xf numFmtId="49" fontId="5" fillId="0" borderId="0" xfId="1" applyNumberFormat="1" applyFont="1"/>
    <xf numFmtId="0" fontId="1" fillId="0" borderId="0" xfId="1" applyProtection="1">
      <protection locked="0"/>
    </xf>
    <xf numFmtId="49" fontId="7" fillId="0" borderId="0" xfId="1" applyNumberFormat="1" applyFont="1"/>
    <xf numFmtId="0" fontId="0" fillId="0" borderId="0" xfId="0" applyProtection="1">
      <protection locked="0"/>
    </xf>
    <xf numFmtId="0" fontId="0" fillId="0" borderId="0" xfId="0" applyAlignment="1" applyProtection="1">
      <alignment horizontal="right"/>
      <protection locked="0"/>
    </xf>
    <xf numFmtId="0" fontId="3" fillId="0" borderId="0" xfId="0" applyFont="1" applyProtection="1">
      <protection locked="0"/>
    </xf>
    <xf numFmtId="0" fontId="3" fillId="0" borderId="0" xfId="0" applyFont="1" applyAlignment="1" applyProtection="1">
      <alignment horizontal="right"/>
      <protection locked="0"/>
    </xf>
    <xf numFmtId="0" fontId="4" fillId="0" borderId="0" xfId="0" applyFont="1" applyAlignment="1" applyProtection="1">
      <alignment horizontal="center"/>
      <protection locked="0"/>
    </xf>
    <xf numFmtId="0" fontId="4" fillId="0" borderId="0" xfId="0" applyFont="1" applyProtection="1">
      <protection locked="0"/>
    </xf>
    <xf numFmtId="0" fontId="16" fillId="0" borderId="0" xfId="0" applyFont="1" applyAlignment="1" applyProtection="1">
      <alignment horizontal="right"/>
      <protection locked="0"/>
    </xf>
    <xf numFmtId="0" fontId="6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16" fillId="0" borderId="0" xfId="0" applyFont="1" applyAlignment="1" applyProtection="1">
      <alignment horizontal="center"/>
      <protection locked="0"/>
    </xf>
    <xf numFmtId="0" fontId="17" fillId="0" borderId="0" xfId="0" applyFont="1" applyAlignment="1" applyProtection="1">
      <alignment horizontal="center"/>
      <protection locked="0"/>
    </xf>
    <xf numFmtId="0" fontId="7" fillId="0" borderId="0" xfId="0" applyFont="1" applyAlignment="1" applyProtection="1">
      <alignment horizontal="right"/>
      <protection locked="0"/>
    </xf>
    <xf numFmtId="0" fontId="21" fillId="0" borderId="0" xfId="0" applyFont="1" applyAlignment="1">
      <alignment horizontal="center"/>
    </xf>
    <xf numFmtId="0" fontId="10" fillId="0" borderId="0" xfId="0" applyFont="1" applyProtection="1">
      <protection locked="0"/>
    </xf>
    <xf numFmtId="0" fontId="7" fillId="0" borderId="0" xfId="0" applyFont="1" applyAlignment="1" applyProtection="1">
      <alignment horizontal="center"/>
      <protection locked="0"/>
    </xf>
    <xf numFmtId="0" fontId="7" fillId="0" borderId="0" xfId="0" applyFont="1" applyProtection="1">
      <protection locked="0"/>
    </xf>
    <xf numFmtId="0" fontId="8" fillId="0" borderId="0" xfId="0" applyFont="1" applyProtection="1">
      <protection locked="0"/>
    </xf>
    <xf numFmtId="0" fontId="13" fillId="0" borderId="0" xfId="0" applyFont="1" applyAlignment="1" applyProtection="1">
      <alignment horizontal="center"/>
      <protection locked="0"/>
    </xf>
    <xf numFmtId="0" fontId="8" fillId="0" borderId="0" xfId="0" applyFont="1" applyAlignment="1" applyProtection="1">
      <alignment horizontal="center"/>
      <protection locked="0"/>
    </xf>
    <xf numFmtId="0" fontId="14" fillId="0" borderId="0" xfId="0" applyFont="1" applyProtection="1">
      <protection locked="0"/>
    </xf>
    <xf numFmtId="0" fontId="15" fillId="0" borderId="0" xfId="0" applyFont="1" applyProtection="1">
      <protection locked="0"/>
    </xf>
    <xf numFmtId="14" fontId="15" fillId="0" borderId="0" xfId="0" applyNumberFormat="1" applyFont="1" applyAlignment="1" applyProtection="1">
      <alignment horizontal="left"/>
      <protection locked="0"/>
    </xf>
    <xf numFmtId="0" fontId="0" fillId="0" borderId="0" xfId="0" applyAlignment="1">
      <alignment horizontal="center"/>
    </xf>
    <xf numFmtId="0" fontId="11" fillId="0" borderId="0" xfId="0" applyFont="1" applyProtection="1">
      <protection locked="0"/>
    </xf>
    <xf numFmtId="0" fontId="12" fillId="0" borderId="0" xfId="0" applyFont="1" applyProtection="1">
      <protection locked="0"/>
    </xf>
    <xf numFmtId="0" fontId="1" fillId="0" borderId="0" xfId="0" applyFont="1" applyProtection="1">
      <protection locked="0"/>
    </xf>
    <xf numFmtId="0" fontId="13" fillId="0" borderId="0" xfId="0" applyFont="1" applyProtection="1">
      <protection locked="0"/>
    </xf>
    <xf numFmtId="0" fontId="1" fillId="0" borderId="0" xfId="0" applyFont="1"/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Alignment="1">
      <alignment horizontal="center"/>
    </xf>
    <xf numFmtId="0" fontId="23" fillId="0" borderId="0" xfId="1" applyFont="1" applyAlignment="1">
      <alignment horizontal="center" vertical="center"/>
    </xf>
    <xf numFmtId="0" fontId="8" fillId="0" borderId="0" xfId="0" applyFont="1" applyAlignment="1">
      <alignment vertical="center"/>
    </xf>
    <xf numFmtId="0" fontId="5" fillId="0" borderId="0" xfId="1" applyFont="1" applyAlignment="1">
      <alignment horizontal="left" vertical="center"/>
    </xf>
    <xf numFmtId="0" fontId="4" fillId="0" borderId="0" xfId="1" applyFont="1" applyAlignment="1">
      <alignment horizontal="left"/>
    </xf>
    <xf numFmtId="14" fontId="14" fillId="0" borderId="0" xfId="1" applyNumberFormat="1" applyFont="1" applyAlignment="1">
      <alignment horizontal="left"/>
    </xf>
    <xf numFmtId="0" fontId="2" fillId="0" borderId="0" xfId="1" applyFont="1" applyAlignment="1">
      <alignment horizontal="center" vertical="center"/>
    </xf>
    <xf numFmtId="49" fontId="4" fillId="0" borderId="0" xfId="1" applyNumberFormat="1" applyFont="1" applyAlignment="1">
      <alignment horizontal="center"/>
    </xf>
    <xf numFmtId="0" fontId="3" fillId="0" borderId="0" xfId="1" applyFont="1" applyAlignment="1">
      <alignment horizontal="right"/>
    </xf>
    <xf numFmtId="0" fontId="4" fillId="0" borderId="0" xfId="1" applyFont="1" applyAlignment="1">
      <alignment horizontal="center"/>
    </xf>
    <xf numFmtId="0" fontId="1" fillId="0" borderId="0" xfId="1" applyAlignment="1">
      <alignment horizontal="center"/>
    </xf>
    <xf numFmtId="0" fontId="2" fillId="0" borderId="0" xfId="0" applyFont="1" applyAlignment="1" applyProtection="1">
      <alignment horizontal="center" vertical="center"/>
      <protection locked="0"/>
    </xf>
    <xf numFmtId="49" fontId="4" fillId="0" borderId="0" xfId="0" applyNumberFormat="1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right"/>
      <protection locked="0"/>
    </xf>
    <xf numFmtId="0" fontId="4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14" fontId="15" fillId="0" borderId="0" xfId="1" applyNumberFormat="1" applyFont="1" applyAlignment="1">
      <alignment horizontal="left"/>
    </xf>
    <xf numFmtId="0" fontId="0" fillId="0" borderId="0" xfId="0"/>
    <xf numFmtId="49" fontId="4" fillId="0" borderId="0" xfId="1" applyNumberFormat="1" applyFont="1" applyAlignment="1">
      <alignment horizontal="left" vertical="center"/>
    </xf>
    <xf numFmtId="0" fontId="3" fillId="0" borderId="0" xfId="1" applyFont="1" applyAlignment="1">
      <alignment horizontal="right" vertical="center"/>
    </xf>
    <xf numFmtId="0" fontId="4" fillId="0" borderId="0" xfId="1" applyFont="1" applyAlignment="1">
      <alignment horizontal="left" vertical="center"/>
    </xf>
    <xf numFmtId="0" fontId="1" fillId="0" borderId="0" xfId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3" fillId="0" borderId="0" xfId="1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5" fillId="0" borderId="0" xfId="0" applyFont="1" applyAlignment="1">
      <alignment horizontal="center"/>
    </xf>
  </cellXfs>
  <cellStyles count="3">
    <cellStyle name="Hypertextový odkaz" xfId="2" builtinId="8"/>
    <cellStyle name="Normální" xfId="0" builtinId="0"/>
    <cellStyle name="Normální 3" xfId="1" xr:uid="{F8658E67-048F-443C-BD90-85CA76737E4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Jarek/Dokumenty/Ku&#382;elky/2013-14/Kraje/2014_kraj_seniori_horic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1"/>
      <sheetName val="data2"/>
      <sheetName val="table Egrt"/>
      <sheetName val="List2"/>
      <sheetName val="Lis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D1107E-41FA-45C9-B177-919D18D8926F}">
  <dimension ref="A1:AB35"/>
  <sheetViews>
    <sheetView topLeftCell="A16" zoomScale="150" zoomScaleNormal="150" workbookViewId="0">
      <selection activeCell="A5" sqref="A5"/>
    </sheetView>
  </sheetViews>
  <sheetFormatPr defaultColWidth="9" defaultRowHeight="15.5" x14ac:dyDescent="0.35"/>
  <cols>
    <col min="1" max="1" width="3.25" style="27" customWidth="1"/>
    <col min="2" max="2" width="21" style="33" customWidth="1"/>
    <col min="3" max="3" width="21.25" style="29" customWidth="1"/>
    <col min="4" max="4" width="4" style="34" customWidth="1"/>
    <col min="5" max="5" width="4.25" style="34" bestFit="1" customWidth="1"/>
    <col min="6" max="6" width="3.5" style="34" bestFit="1" customWidth="1"/>
    <col min="7" max="7" width="4.83203125" style="57" bestFit="1" customWidth="1"/>
    <col min="8" max="8" width="4.08203125" style="34" bestFit="1" customWidth="1"/>
    <col min="9" max="9" width="4.25" style="34" bestFit="1" customWidth="1"/>
    <col min="10" max="10" width="3.5" style="34" bestFit="1" customWidth="1"/>
    <col min="11" max="11" width="4.83203125" style="57" bestFit="1" customWidth="1"/>
    <col min="12" max="12" width="4.08203125" style="34" bestFit="1" customWidth="1"/>
    <col min="13" max="13" width="4.25" style="34" bestFit="1" customWidth="1"/>
    <col min="14" max="14" width="3.5" style="34" bestFit="1" customWidth="1"/>
    <col min="15" max="15" width="4.83203125" style="57" bestFit="1" customWidth="1"/>
    <col min="16" max="16" width="4.08203125" style="34" bestFit="1" customWidth="1"/>
    <col min="17" max="17" width="4.25" style="34" bestFit="1" customWidth="1"/>
    <col min="18" max="18" width="3.5" style="34" bestFit="1" customWidth="1"/>
    <col min="19" max="19" width="4.83203125" style="57" bestFit="1" customWidth="1"/>
    <col min="20" max="20" width="4" style="34" bestFit="1" customWidth="1"/>
    <col min="21" max="21" width="4.25" style="34" bestFit="1" customWidth="1"/>
    <col min="22" max="22" width="3.5" style="34" bestFit="1" customWidth="1"/>
    <col min="23" max="23" width="7" style="57" customWidth="1"/>
    <col min="24" max="26" width="9" style="29"/>
    <col min="27" max="27" width="10.58203125" style="29" customWidth="1"/>
    <col min="28" max="28" width="9" style="63"/>
    <col min="29" max="16384" width="9" style="29"/>
  </cols>
  <sheetData>
    <row r="1" spans="1:28" ht="39.75" customHeight="1" x14ac:dyDescent="0.35">
      <c r="A1" s="104" t="s">
        <v>0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  <c r="R1" s="104"/>
      <c r="S1" s="104"/>
      <c r="T1" s="104"/>
      <c r="U1" s="104"/>
      <c r="V1" s="104"/>
      <c r="W1" s="104"/>
    </row>
    <row r="2" spans="1:28" x14ac:dyDescent="0.35">
      <c r="B2" s="31" t="s">
        <v>1</v>
      </c>
      <c r="C2" s="32" t="s">
        <v>53</v>
      </c>
      <c r="D2" s="105" t="s">
        <v>119</v>
      </c>
      <c r="E2" s="105"/>
      <c r="F2" s="105"/>
      <c r="G2" s="105"/>
      <c r="H2" s="105"/>
      <c r="I2" s="105"/>
      <c r="J2" s="106" t="s">
        <v>55</v>
      </c>
      <c r="K2" s="106"/>
      <c r="L2" s="106"/>
      <c r="M2" s="106"/>
      <c r="N2" s="106"/>
      <c r="O2" s="107" t="s">
        <v>58</v>
      </c>
      <c r="P2" s="107"/>
      <c r="Q2" s="107"/>
      <c r="R2" s="107"/>
      <c r="S2" s="107"/>
      <c r="T2" s="107"/>
      <c r="U2" s="107"/>
      <c r="V2" s="107"/>
      <c r="W2" s="107"/>
    </row>
    <row r="3" spans="1:28" x14ac:dyDescent="0.35">
      <c r="D3" s="108" t="s">
        <v>6</v>
      </c>
      <c r="E3" s="108"/>
      <c r="F3" s="108"/>
      <c r="G3" s="108"/>
      <c r="H3" s="108" t="s">
        <v>7</v>
      </c>
      <c r="I3" s="108"/>
      <c r="J3" s="108"/>
      <c r="K3" s="108"/>
      <c r="L3" s="108" t="s">
        <v>8</v>
      </c>
      <c r="M3" s="108"/>
      <c r="N3" s="108"/>
      <c r="O3" s="108"/>
      <c r="P3" s="108" t="s">
        <v>9</v>
      </c>
      <c r="Q3" s="108"/>
      <c r="R3" s="108"/>
      <c r="S3" s="108"/>
      <c r="T3" s="108" t="s">
        <v>10</v>
      </c>
      <c r="U3" s="108"/>
      <c r="V3" s="108"/>
      <c r="W3" s="108"/>
    </row>
    <row r="4" spans="1:28" s="37" customFormat="1" ht="13.5" x14ac:dyDescent="0.35">
      <c r="A4" s="64" t="s">
        <v>11</v>
      </c>
      <c r="B4" s="36" t="s">
        <v>12</v>
      </c>
      <c r="C4" s="37" t="s">
        <v>13</v>
      </c>
      <c r="D4" s="38" t="s">
        <v>14</v>
      </c>
      <c r="E4" s="38" t="s">
        <v>15</v>
      </c>
      <c r="F4" s="38" t="s">
        <v>16</v>
      </c>
      <c r="G4" s="39" t="s">
        <v>10</v>
      </c>
      <c r="H4" s="38" t="s">
        <v>14</v>
      </c>
      <c r="I4" s="38" t="s">
        <v>15</v>
      </c>
      <c r="J4" s="38" t="s">
        <v>16</v>
      </c>
      <c r="K4" s="39" t="s">
        <v>10</v>
      </c>
      <c r="L4" s="38" t="s">
        <v>14</v>
      </c>
      <c r="M4" s="38" t="s">
        <v>15</v>
      </c>
      <c r="N4" s="38" t="s">
        <v>16</v>
      </c>
      <c r="O4" s="39" t="s">
        <v>10</v>
      </c>
      <c r="P4" s="38" t="s">
        <v>14</v>
      </c>
      <c r="Q4" s="38" t="s">
        <v>15</v>
      </c>
      <c r="R4" s="38" t="s">
        <v>16</v>
      </c>
      <c r="S4" s="39" t="s">
        <v>10</v>
      </c>
      <c r="T4" s="38" t="s">
        <v>14</v>
      </c>
      <c r="U4" s="38" t="s">
        <v>15</v>
      </c>
      <c r="V4" s="38" t="s">
        <v>16</v>
      </c>
      <c r="W4" s="39" t="s">
        <v>10</v>
      </c>
      <c r="AA4" s="65"/>
      <c r="AB4" s="66"/>
    </row>
    <row r="5" spans="1:28" x14ac:dyDescent="0.35">
      <c r="A5" s="6" t="s">
        <v>17</v>
      </c>
      <c r="B5" s="41" t="s">
        <v>120</v>
      </c>
      <c r="C5" s="41" t="s">
        <v>112</v>
      </c>
      <c r="D5" s="67">
        <v>108</v>
      </c>
      <c r="E5" s="67">
        <v>45</v>
      </c>
      <c r="F5" s="59">
        <v>0</v>
      </c>
      <c r="G5" s="55">
        <f t="shared" ref="G5:G28" si="0">SUM(D5:E5)</f>
        <v>153</v>
      </c>
      <c r="H5" s="67">
        <v>99</v>
      </c>
      <c r="I5" s="67">
        <v>43</v>
      </c>
      <c r="J5" s="59">
        <v>0</v>
      </c>
      <c r="K5" s="55">
        <f>SUM(H5:I5)</f>
        <v>142</v>
      </c>
      <c r="L5" s="67">
        <v>103</v>
      </c>
      <c r="M5" s="67">
        <v>49</v>
      </c>
      <c r="N5" s="59">
        <v>0</v>
      </c>
      <c r="O5" s="55">
        <f>SUM(L5:M5)</f>
        <v>152</v>
      </c>
      <c r="P5" s="67">
        <v>107</v>
      </c>
      <c r="Q5" s="67">
        <v>61</v>
      </c>
      <c r="R5" s="59">
        <v>2</v>
      </c>
      <c r="S5" s="55">
        <f>SUM(P5:Q5)</f>
        <v>168</v>
      </c>
      <c r="T5" s="54">
        <f t="shared" ref="T5:V28" si="1">SUM(D5,H5,L5,P5)</f>
        <v>417</v>
      </c>
      <c r="U5" s="54">
        <f t="shared" si="1"/>
        <v>198</v>
      </c>
      <c r="V5" s="54">
        <f t="shared" si="1"/>
        <v>2</v>
      </c>
      <c r="W5" s="60">
        <f t="shared" ref="W5:W28" si="2">SUM(T5:U5)</f>
        <v>615</v>
      </c>
      <c r="Y5" s="48"/>
      <c r="Z5" s="48"/>
      <c r="AA5" s="48"/>
    </row>
    <row r="6" spans="1:28" x14ac:dyDescent="0.35">
      <c r="A6" s="6" t="s">
        <v>19</v>
      </c>
      <c r="B6" s="41" t="s">
        <v>121</v>
      </c>
      <c r="C6" s="41" t="s">
        <v>96</v>
      </c>
      <c r="D6" s="67">
        <v>99</v>
      </c>
      <c r="E6" s="67">
        <v>44</v>
      </c>
      <c r="F6" s="59">
        <v>2</v>
      </c>
      <c r="G6" s="55">
        <f t="shared" si="0"/>
        <v>143</v>
      </c>
      <c r="H6" s="67">
        <v>96</v>
      </c>
      <c r="I6" s="67">
        <v>70</v>
      </c>
      <c r="J6" s="59">
        <v>0</v>
      </c>
      <c r="K6" s="55">
        <f t="shared" ref="K6:K28" si="3">SUM(H6:I6)</f>
        <v>166</v>
      </c>
      <c r="L6" s="67">
        <v>98</v>
      </c>
      <c r="M6" s="67">
        <v>63</v>
      </c>
      <c r="N6" s="59">
        <v>0</v>
      </c>
      <c r="O6" s="55">
        <f t="shared" ref="O6:O28" si="4">SUM(L6:M6)</f>
        <v>161</v>
      </c>
      <c r="P6" s="67">
        <v>95</v>
      </c>
      <c r="Q6" s="67">
        <v>44</v>
      </c>
      <c r="R6" s="59">
        <v>1</v>
      </c>
      <c r="S6" s="55">
        <f t="shared" ref="S6:S28" si="5">SUM(P6:Q6)</f>
        <v>139</v>
      </c>
      <c r="T6" s="54">
        <f t="shared" si="1"/>
        <v>388</v>
      </c>
      <c r="U6" s="54">
        <f t="shared" si="1"/>
        <v>221</v>
      </c>
      <c r="V6" s="54">
        <f t="shared" si="1"/>
        <v>3</v>
      </c>
      <c r="W6" s="60">
        <f t="shared" si="2"/>
        <v>609</v>
      </c>
      <c r="Y6" s="48"/>
      <c r="Z6" s="48"/>
      <c r="AA6" s="48"/>
    </row>
    <row r="7" spans="1:28" x14ac:dyDescent="0.35">
      <c r="A7" s="6" t="s">
        <v>21</v>
      </c>
      <c r="B7" s="41" t="s">
        <v>122</v>
      </c>
      <c r="C7" s="41" t="s">
        <v>56</v>
      </c>
      <c r="D7" s="67">
        <v>109</v>
      </c>
      <c r="E7" s="67">
        <v>62</v>
      </c>
      <c r="F7" s="59">
        <v>3</v>
      </c>
      <c r="G7" s="55">
        <f t="shared" si="0"/>
        <v>171</v>
      </c>
      <c r="H7" s="67">
        <v>91</v>
      </c>
      <c r="I7" s="67">
        <v>43</v>
      </c>
      <c r="J7" s="59">
        <v>1</v>
      </c>
      <c r="K7" s="55">
        <f t="shared" si="3"/>
        <v>134</v>
      </c>
      <c r="L7" s="67">
        <v>89</v>
      </c>
      <c r="M7" s="67">
        <v>45</v>
      </c>
      <c r="N7" s="59">
        <v>0</v>
      </c>
      <c r="O7" s="55">
        <f t="shared" si="4"/>
        <v>134</v>
      </c>
      <c r="P7" s="67">
        <v>85</v>
      </c>
      <c r="Q7" s="67">
        <v>53</v>
      </c>
      <c r="R7" s="59">
        <v>1</v>
      </c>
      <c r="S7" s="55">
        <f t="shared" si="5"/>
        <v>138</v>
      </c>
      <c r="T7" s="54">
        <f t="shared" si="1"/>
        <v>374</v>
      </c>
      <c r="U7" s="54">
        <f t="shared" si="1"/>
        <v>203</v>
      </c>
      <c r="V7" s="54">
        <f t="shared" si="1"/>
        <v>5</v>
      </c>
      <c r="W7" s="60">
        <f t="shared" si="2"/>
        <v>577</v>
      </c>
      <c r="Y7" s="48"/>
      <c r="Z7" s="48"/>
      <c r="AA7" s="48"/>
    </row>
    <row r="8" spans="1:28" x14ac:dyDescent="0.35">
      <c r="A8" s="6" t="s">
        <v>23</v>
      </c>
      <c r="B8" s="41" t="s">
        <v>123</v>
      </c>
      <c r="C8" s="41" t="s">
        <v>63</v>
      </c>
      <c r="D8" s="67">
        <v>94</v>
      </c>
      <c r="E8" s="67">
        <v>36</v>
      </c>
      <c r="F8" s="59">
        <v>1</v>
      </c>
      <c r="G8" s="55">
        <f t="shared" si="0"/>
        <v>130</v>
      </c>
      <c r="H8" s="67">
        <v>98</v>
      </c>
      <c r="I8" s="67">
        <v>61</v>
      </c>
      <c r="J8" s="59">
        <v>0</v>
      </c>
      <c r="K8" s="55">
        <f t="shared" si="3"/>
        <v>159</v>
      </c>
      <c r="L8" s="67">
        <v>91</v>
      </c>
      <c r="M8" s="67">
        <v>45</v>
      </c>
      <c r="N8" s="59">
        <v>1</v>
      </c>
      <c r="O8" s="55">
        <f t="shared" si="4"/>
        <v>136</v>
      </c>
      <c r="P8" s="67">
        <v>98</v>
      </c>
      <c r="Q8" s="67">
        <v>42</v>
      </c>
      <c r="R8" s="59">
        <v>2</v>
      </c>
      <c r="S8" s="55">
        <f t="shared" si="5"/>
        <v>140</v>
      </c>
      <c r="T8" s="54">
        <f t="shared" si="1"/>
        <v>381</v>
      </c>
      <c r="U8" s="54">
        <f t="shared" si="1"/>
        <v>184</v>
      </c>
      <c r="V8" s="54">
        <f t="shared" si="1"/>
        <v>4</v>
      </c>
      <c r="W8" s="60">
        <f t="shared" si="2"/>
        <v>565</v>
      </c>
      <c r="Y8" s="48"/>
      <c r="Z8" s="48"/>
      <c r="AA8" s="48"/>
    </row>
    <row r="9" spans="1:28" x14ac:dyDescent="0.35">
      <c r="A9" s="6" t="s">
        <v>26</v>
      </c>
      <c r="B9" s="41" t="s">
        <v>124</v>
      </c>
      <c r="C9" s="41" t="s">
        <v>125</v>
      </c>
      <c r="D9" s="67">
        <v>90</v>
      </c>
      <c r="E9" s="67">
        <v>61</v>
      </c>
      <c r="F9" s="59">
        <v>1</v>
      </c>
      <c r="G9" s="55">
        <f t="shared" si="0"/>
        <v>151</v>
      </c>
      <c r="H9" s="67">
        <v>97</v>
      </c>
      <c r="I9" s="67">
        <v>44</v>
      </c>
      <c r="J9" s="59">
        <v>0</v>
      </c>
      <c r="K9" s="55">
        <f t="shared" si="3"/>
        <v>141</v>
      </c>
      <c r="L9" s="67">
        <v>94</v>
      </c>
      <c r="M9" s="67">
        <v>34</v>
      </c>
      <c r="N9" s="59">
        <v>2</v>
      </c>
      <c r="O9" s="55">
        <f t="shared" si="4"/>
        <v>128</v>
      </c>
      <c r="P9" s="67">
        <v>95</v>
      </c>
      <c r="Q9" s="67">
        <v>44</v>
      </c>
      <c r="R9" s="59">
        <v>1</v>
      </c>
      <c r="S9" s="55">
        <f t="shared" si="5"/>
        <v>139</v>
      </c>
      <c r="T9" s="54">
        <f t="shared" si="1"/>
        <v>376</v>
      </c>
      <c r="U9" s="54">
        <f t="shared" si="1"/>
        <v>183</v>
      </c>
      <c r="V9" s="54">
        <f t="shared" si="1"/>
        <v>4</v>
      </c>
      <c r="W9" s="60">
        <f t="shared" si="2"/>
        <v>559</v>
      </c>
      <c r="Y9" s="48"/>
      <c r="Z9" s="48"/>
      <c r="AA9" s="48"/>
    </row>
    <row r="10" spans="1:28" x14ac:dyDescent="0.35">
      <c r="A10" s="6" t="s">
        <v>28</v>
      </c>
      <c r="B10" s="41" t="s">
        <v>126</v>
      </c>
      <c r="C10" s="41" t="s">
        <v>127</v>
      </c>
      <c r="D10" s="67">
        <v>71</v>
      </c>
      <c r="E10" s="67">
        <v>44</v>
      </c>
      <c r="F10" s="59">
        <v>2</v>
      </c>
      <c r="G10" s="55">
        <f t="shared" si="0"/>
        <v>115</v>
      </c>
      <c r="H10" s="67">
        <v>112</v>
      </c>
      <c r="I10" s="67">
        <v>52</v>
      </c>
      <c r="J10" s="59">
        <v>0</v>
      </c>
      <c r="K10" s="55">
        <f t="shared" si="3"/>
        <v>164</v>
      </c>
      <c r="L10" s="67">
        <v>88</v>
      </c>
      <c r="M10" s="67">
        <v>53</v>
      </c>
      <c r="N10" s="59">
        <v>0</v>
      </c>
      <c r="O10" s="55">
        <f t="shared" si="4"/>
        <v>141</v>
      </c>
      <c r="P10" s="67">
        <v>94</v>
      </c>
      <c r="Q10" s="67">
        <v>42</v>
      </c>
      <c r="R10" s="59">
        <v>2</v>
      </c>
      <c r="S10" s="55">
        <f t="shared" si="5"/>
        <v>136</v>
      </c>
      <c r="T10" s="54">
        <f t="shared" si="1"/>
        <v>365</v>
      </c>
      <c r="U10" s="54">
        <f t="shared" si="1"/>
        <v>191</v>
      </c>
      <c r="V10" s="54">
        <f t="shared" si="1"/>
        <v>4</v>
      </c>
      <c r="W10" s="60">
        <f t="shared" si="2"/>
        <v>556</v>
      </c>
      <c r="Y10" s="48"/>
      <c r="Z10" s="48"/>
      <c r="AA10" s="48"/>
    </row>
    <row r="11" spans="1:28" x14ac:dyDescent="0.35">
      <c r="A11" s="6" t="s">
        <v>30</v>
      </c>
      <c r="B11" s="41" t="s">
        <v>128</v>
      </c>
      <c r="C11" s="41" t="s">
        <v>56</v>
      </c>
      <c r="D11" s="67">
        <v>97</v>
      </c>
      <c r="E11" s="67">
        <v>44</v>
      </c>
      <c r="F11" s="59">
        <v>1</v>
      </c>
      <c r="G11" s="55">
        <f t="shared" si="0"/>
        <v>141</v>
      </c>
      <c r="H11" s="67">
        <v>90</v>
      </c>
      <c r="I11" s="67">
        <v>50</v>
      </c>
      <c r="J11" s="59">
        <v>2</v>
      </c>
      <c r="K11" s="55">
        <f t="shared" si="3"/>
        <v>140</v>
      </c>
      <c r="L11" s="67">
        <v>100</v>
      </c>
      <c r="M11" s="67">
        <v>43</v>
      </c>
      <c r="N11" s="59">
        <v>2</v>
      </c>
      <c r="O11" s="55">
        <f t="shared" si="4"/>
        <v>143</v>
      </c>
      <c r="P11" s="67">
        <v>102</v>
      </c>
      <c r="Q11" s="67">
        <v>27</v>
      </c>
      <c r="R11" s="59">
        <v>5</v>
      </c>
      <c r="S11" s="55">
        <f t="shared" si="5"/>
        <v>129</v>
      </c>
      <c r="T11" s="54">
        <f t="shared" si="1"/>
        <v>389</v>
      </c>
      <c r="U11" s="54">
        <f t="shared" si="1"/>
        <v>164</v>
      </c>
      <c r="V11" s="54">
        <f t="shared" si="1"/>
        <v>10</v>
      </c>
      <c r="W11" s="60">
        <f t="shared" si="2"/>
        <v>553</v>
      </c>
      <c r="Y11" s="48"/>
      <c r="Z11" s="48"/>
      <c r="AA11" s="48"/>
    </row>
    <row r="12" spans="1:28" x14ac:dyDescent="0.35">
      <c r="A12" s="6" t="s">
        <v>32</v>
      </c>
      <c r="B12" s="41" t="s">
        <v>129</v>
      </c>
      <c r="C12" s="41" t="s">
        <v>66</v>
      </c>
      <c r="D12" s="67">
        <v>93</v>
      </c>
      <c r="E12" s="67">
        <v>35</v>
      </c>
      <c r="F12" s="59">
        <v>2</v>
      </c>
      <c r="G12" s="55">
        <f t="shared" si="0"/>
        <v>128</v>
      </c>
      <c r="H12" s="67">
        <v>86</v>
      </c>
      <c r="I12" s="67">
        <v>62</v>
      </c>
      <c r="J12" s="59">
        <v>2</v>
      </c>
      <c r="K12" s="55">
        <f t="shared" si="3"/>
        <v>148</v>
      </c>
      <c r="L12" s="67">
        <v>87</v>
      </c>
      <c r="M12" s="67">
        <v>54</v>
      </c>
      <c r="N12" s="59">
        <v>0</v>
      </c>
      <c r="O12" s="55">
        <f t="shared" si="4"/>
        <v>141</v>
      </c>
      <c r="P12" s="67">
        <v>92</v>
      </c>
      <c r="Q12" s="67">
        <v>43</v>
      </c>
      <c r="R12" s="59">
        <v>1</v>
      </c>
      <c r="S12" s="55">
        <f t="shared" si="5"/>
        <v>135</v>
      </c>
      <c r="T12" s="54">
        <f t="shared" si="1"/>
        <v>358</v>
      </c>
      <c r="U12" s="54">
        <f t="shared" si="1"/>
        <v>194</v>
      </c>
      <c r="V12" s="54">
        <f t="shared" si="1"/>
        <v>5</v>
      </c>
      <c r="W12" s="60">
        <f t="shared" si="2"/>
        <v>552</v>
      </c>
      <c r="Y12" s="48"/>
      <c r="Z12" s="48"/>
      <c r="AA12" s="48"/>
    </row>
    <row r="13" spans="1:28" x14ac:dyDescent="0.35">
      <c r="A13" s="6" t="s">
        <v>34</v>
      </c>
      <c r="B13" s="41" t="s">
        <v>130</v>
      </c>
      <c r="C13" s="41" t="s">
        <v>56</v>
      </c>
      <c r="D13" s="67">
        <v>89</v>
      </c>
      <c r="E13" s="67">
        <v>54</v>
      </c>
      <c r="F13" s="59">
        <v>0</v>
      </c>
      <c r="G13" s="55">
        <f t="shared" si="0"/>
        <v>143</v>
      </c>
      <c r="H13" s="67">
        <v>96</v>
      </c>
      <c r="I13" s="67">
        <v>33</v>
      </c>
      <c r="J13" s="59">
        <v>2</v>
      </c>
      <c r="K13" s="55">
        <f t="shared" si="3"/>
        <v>129</v>
      </c>
      <c r="L13" s="67">
        <v>90</v>
      </c>
      <c r="M13" s="67">
        <v>34</v>
      </c>
      <c r="N13" s="59">
        <v>4</v>
      </c>
      <c r="O13" s="55">
        <f t="shared" si="4"/>
        <v>124</v>
      </c>
      <c r="P13" s="67">
        <v>93</v>
      </c>
      <c r="Q13" s="67">
        <v>61</v>
      </c>
      <c r="R13" s="59">
        <v>0</v>
      </c>
      <c r="S13" s="55">
        <f t="shared" si="5"/>
        <v>154</v>
      </c>
      <c r="T13" s="54">
        <f t="shared" si="1"/>
        <v>368</v>
      </c>
      <c r="U13" s="54">
        <f t="shared" si="1"/>
        <v>182</v>
      </c>
      <c r="V13" s="54">
        <f t="shared" si="1"/>
        <v>6</v>
      </c>
      <c r="W13" s="60">
        <f t="shared" si="2"/>
        <v>550</v>
      </c>
      <c r="Y13" s="48"/>
      <c r="Z13" s="48"/>
      <c r="AA13" s="48"/>
    </row>
    <row r="14" spans="1:28" x14ac:dyDescent="0.35">
      <c r="A14" s="6" t="s">
        <v>36</v>
      </c>
      <c r="B14" s="41" t="s">
        <v>131</v>
      </c>
      <c r="C14" s="41" t="s">
        <v>72</v>
      </c>
      <c r="D14" s="67">
        <v>98</v>
      </c>
      <c r="E14" s="67">
        <v>44</v>
      </c>
      <c r="F14" s="59">
        <v>2</v>
      </c>
      <c r="G14" s="55">
        <f t="shared" si="0"/>
        <v>142</v>
      </c>
      <c r="H14" s="67">
        <v>92</v>
      </c>
      <c r="I14" s="67">
        <v>44</v>
      </c>
      <c r="J14" s="59">
        <v>2</v>
      </c>
      <c r="K14" s="55">
        <f t="shared" si="3"/>
        <v>136</v>
      </c>
      <c r="L14" s="67">
        <v>103</v>
      </c>
      <c r="M14" s="67">
        <v>35</v>
      </c>
      <c r="N14" s="59">
        <v>2</v>
      </c>
      <c r="O14" s="55">
        <f t="shared" si="4"/>
        <v>138</v>
      </c>
      <c r="P14" s="67">
        <v>89</v>
      </c>
      <c r="Q14" s="67">
        <v>45</v>
      </c>
      <c r="R14" s="59">
        <v>1</v>
      </c>
      <c r="S14" s="55">
        <f t="shared" si="5"/>
        <v>134</v>
      </c>
      <c r="T14" s="54">
        <f t="shared" si="1"/>
        <v>382</v>
      </c>
      <c r="U14" s="54">
        <f t="shared" si="1"/>
        <v>168</v>
      </c>
      <c r="V14" s="54">
        <f t="shared" si="1"/>
        <v>7</v>
      </c>
      <c r="W14" s="60">
        <f t="shared" si="2"/>
        <v>550</v>
      </c>
      <c r="Y14" s="48"/>
      <c r="Z14" s="48"/>
      <c r="AA14" s="48"/>
    </row>
    <row r="15" spans="1:28" x14ac:dyDescent="0.35">
      <c r="A15" s="6" t="s">
        <v>38</v>
      </c>
      <c r="B15" s="41" t="s">
        <v>132</v>
      </c>
      <c r="C15" s="41" t="s">
        <v>63</v>
      </c>
      <c r="D15" s="67">
        <v>96</v>
      </c>
      <c r="E15" s="67">
        <v>26</v>
      </c>
      <c r="F15" s="59">
        <v>4</v>
      </c>
      <c r="G15" s="55">
        <f t="shared" si="0"/>
        <v>122</v>
      </c>
      <c r="H15" s="67">
        <v>90</v>
      </c>
      <c r="I15" s="67">
        <v>63</v>
      </c>
      <c r="J15" s="59">
        <v>1</v>
      </c>
      <c r="K15" s="55">
        <f t="shared" si="3"/>
        <v>153</v>
      </c>
      <c r="L15" s="67">
        <v>87</v>
      </c>
      <c r="M15" s="67">
        <v>35</v>
      </c>
      <c r="N15" s="59">
        <v>4</v>
      </c>
      <c r="O15" s="55">
        <f t="shared" si="4"/>
        <v>122</v>
      </c>
      <c r="P15" s="67">
        <v>94</v>
      </c>
      <c r="Q15" s="67">
        <v>53</v>
      </c>
      <c r="R15" s="59">
        <v>3</v>
      </c>
      <c r="S15" s="55">
        <f t="shared" si="5"/>
        <v>147</v>
      </c>
      <c r="T15" s="54">
        <f t="shared" si="1"/>
        <v>367</v>
      </c>
      <c r="U15" s="54">
        <f t="shared" si="1"/>
        <v>177</v>
      </c>
      <c r="V15" s="54">
        <f t="shared" si="1"/>
        <v>12</v>
      </c>
      <c r="W15" s="60">
        <f t="shared" si="2"/>
        <v>544</v>
      </c>
      <c r="Y15" s="48"/>
      <c r="Z15" s="48"/>
      <c r="AA15" s="48"/>
    </row>
    <row r="16" spans="1:28" x14ac:dyDescent="0.35">
      <c r="A16" s="6" t="s">
        <v>40</v>
      </c>
      <c r="B16" s="41" t="s">
        <v>133</v>
      </c>
      <c r="C16" s="41" t="s">
        <v>101</v>
      </c>
      <c r="D16" s="67">
        <v>86</v>
      </c>
      <c r="E16" s="67">
        <v>63</v>
      </c>
      <c r="F16" s="59">
        <v>0</v>
      </c>
      <c r="G16" s="55">
        <f t="shared" si="0"/>
        <v>149</v>
      </c>
      <c r="H16" s="67">
        <v>102</v>
      </c>
      <c r="I16" s="67">
        <v>35</v>
      </c>
      <c r="J16" s="59">
        <v>3</v>
      </c>
      <c r="K16" s="55">
        <f t="shared" si="3"/>
        <v>137</v>
      </c>
      <c r="L16" s="67">
        <v>94</v>
      </c>
      <c r="M16" s="67">
        <v>44</v>
      </c>
      <c r="N16" s="59">
        <v>3</v>
      </c>
      <c r="O16" s="55">
        <f t="shared" si="4"/>
        <v>138</v>
      </c>
      <c r="P16" s="67">
        <v>83</v>
      </c>
      <c r="Q16" s="67">
        <v>36</v>
      </c>
      <c r="R16" s="59">
        <v>5</v>
      </c>
      <c r="S16" s="55">
        <f t="shared" si="5"/>
        <v>119</v>
      </c>
      <c r="T16" s="54">
        <f t="shared" si="1"/>
        <v>365</v>
      </c>
      <c r="U16" s="54">
        <f t="shared" si="1"/>
        <v>178</v>
      </c>
      <c r="V16" s="54">
        <f t="shared" si="1"/>
        <v>11</v>
      </c>
      <c r="W16" s="60">
        <f t="shared" si="2"/>
        <v>543</v>
      </c>
      <c r="Y16" s="48"/>
      <c r="Z16" s="48"/>
      <c r="AA16" s="48"/>
    </row>
    <row r="17" spans="1:28" x14ac:dyDescent="0.35">
      <c r="A17" s="6" t="s">
        <v>42</v>
      </c>
      <c r="B17" s="41" t="s">
        <v>134</v>
      </c>
      <c r="C17" s="41" t="s">
        <v>96</v>
      </c>
      <c r="D17" s="67">
        <v>92</v>
      </c>
      <c r="E17" s="67">
        <v>45</v>
      </c>
      <c r="F17" s="59">
        <v>1</v>
      </c>
      <c r="G17" s="55">
        <f t="shared" si="0"/>
        <v>137</v>
      </c>
      <c r="H17" s="67">
        <v>102</v>
      </c>
      <c r="I17" s="67">
        <v>36</v>
      </c>
      <c r="J17" s="59">
        <v>2</v>
      </c>
      <c r="K17" s="55">
        <f t="shared" si="3"/>
        <v>138</v>
      </c>
      <c r="L17" s="67">
        <v>94</v>
      </c>
      <c r="M17" s="67">
        <v>45</v>
      </c>
      <c r="N17" s="59">
        <v>2</v>
      </c>
      <c r="O17" s="55">
        <f t="shared" si="4"/>
        <v>139</v>
      </c>
      <c r="P17" s="67">
        <v>93</v>
      </c>
      <c r="Q17" s="67">
        <v>35</v>
      </c>
      <c r="R17" s="59">
        <v>3</v>
      </c>
      <c r="S17" s="55">
        <f t="shared" si="5"/>
        <v>128</v>
      </c>
      <c r="T17" s="54">
        <f t="shared" si="1"/>
        <v>381</v>
      </c>
      <c r="U17" s="54">
        <f t="shared" si="1"/>
        <v>161</v>
      </c>
      <c r="V17" s="54">
        <f t="shared" si="1"/>
        <v>8</v>
      </c>
      <c r="W17" s="60">
        <f t="shared" si="2"/>
        <v>542</v>
      </c>
      <c r="Y17" s="48"/>
      <c r="Z17" s="48"/>
      <c r="AA17" s="48"/>
    </row>
    <row r="18" spans="1:28" x14ac:dyDescent="0.35">
      <c r="A18" s="6" t="s">
        <v>44</v>
      </c>
      <c r="B18" s="41" t="s">
        <v>135</v>
      </c>
      <c r="C18" s="41" t="s">
        <v>69</v>
      </c>
      <c r="D18" s="67">
        <v>88</v>
      </c>
      <c r="E18" s="67">
        <v>42</v>
      </c>
      <c r="F18" s="59">
        <v>1</v>
      </c>
      <c r="G18" s="55">
        <f t="shared" si="0"/>
        <v>130</v>
      </c>
      <c r="H18" s="67">
        <v>94</v>
      </c>
      <c r="I18" s="67">
        <v>45</v>
      </c>
      <c r="J18" s="59">
        <v>3</v>
      </c>
      <c r="K18" s="55">
        <f t="shared" si="3"/>
        <v>139</v>
      </c>
      <c r="L18" s="67">
        <v>98</v>
      </c>
      <c r="M18" s="67">
        <v>44</v>
      </c>
      <c r="N18" s="59">
        <v>4</v>
      </c>
      <c r="O18" s="55">
        <f t="shared" si="4"/>
        <v>142</v>
      </c>
      <c r="P18" s="67">
        <v>85</v>
      </c>
      <c r="Q18" s="67">
        <v>42</v>
      </c>
      <c r="R18" s="59">
        <v>1</v>
      </c>
      <c r="S18" s="55">
        <f t="shared" si="5"/>
        <v>127</v>
      </c>
      <c r="T18" s="54">
        <f t="shared" si="1"/>
        <v>365</v>
      </c>
      <c r="U18" s="54">
        <f t="shared" si="1"/>
        <v>173</v>
      </c>
      <c r="V18" s="54">
        <f t="shared" si="1"/>
        <v>9</v>
      </c>
      <c r="W18" s="60">
        <f t="shared" si="2"/>
        <v>538</v>
      </c>
      <c r="Y18" s="48"/>
      <c r="Z18" s="48"/>
      <c r="AA18" s="48"/>
    </row>
    <row r="19" spans="1:28" x14ac:dyDescent="0.35">
      <c r="A19" s="6" t="s">
        <v>46</v>
      </c>
      <c r="B19" s="41" t="s">
        <v>136</v>
      </c>
      <c r="C19" s="41" t="s">
        <v>63</v>
      </c>
      <c r="D19" s="67">
        <v>88</v>
      </c>
      <c r="E19" s="67">
        <v>50</v>
      </c>
      <c r="F19" s="59">
        <v>2</v>
      </c>
      <c r="G19" s="55">
        <f t="shared" si="0"/>
        <v>138</v>
      </c>
      <c r="H19" s="67">
        <v>97</v>
      </c>
      <c r="I19" s="67">
        <v>35</v>
      </c>
      <c r="J19" s="59">
        <v>3</v>
      </c>
      <c r="K19" s="55">
        <f t="shared" si="3"/>
        <v>132</v>
      </c>
      <c r="L19" s="67">
        <v>91</v>
      </c>
      <c r="M19" s="67">
        <v>35</v>
      </c>
      <c r="N19" s="59">
        <v>3</v>
      </c>
      <c r="O19" s="55">
        <f t="shared" si="4"/>
        <v>126</v>
      </c>
      <c r="P19" s="67">
        <v>97</v>
      </c>
      <c r="Q19" s="67">
        <v>43</v>
      </c>
      <c r="R19" s="59">
        <v>3</v>
      </c>
      <c r="S19" s="55">
        <f t="shared" si="5"/>
        <v>140</v>
      </c>
      <c r="T19" s="54">
        <f t="shared" si="1"/>
        <v>373</v>
      </c>
      <c r="U19" s="54">
        <f t="shared" si="1"/>
        <v>163</v>
      </c>
      <c r="V19" s="54">
        <f t="shared" si="1"/>
        <v>11</v>
      </c>
      <c r="W19" s="60">
        <f t="shared" si="2"/>
        <v>536</v>
      </c>
      <c r="Y19" s="48"/>
      <c r="Z19" s="48"/>
      <c r="AA19" s="48"/>
    </row>
    <row r="20" spans="1:28" x14ac:dyDescent="0.35">
      <c r="A20" s="6" t="s">
        <v>48</v>
      </c>
      <c r="B20" s="41" t="s">
        <v>137</v>
      </c>
      <c r="C20" s="41" t="s">
        <v>84</v>
      </c>
      <c r="D20" s="67">
        <v>95</v>
      </c>
      <c r="E20" s="67">
        <v>45</v>
      </c>
      <c r="F20" s="59">
        <v>2</v>
      </c>
      <c r="G20" s="55">
        <f t="shared" si="0"/>
        <v>140</v>
      </c>
      <c r="H20" s="67">
        <v>88</v>
      </c>
      <c r="I20" s="67">
        <v>53</v>
      </c>
      <c r="J20" s="59">
        <v>3</v>
      </c>
      <c r="K20" s="55">
        <f t="shared" si="3"/>
        <v>141</v>
      </c>
      <c r="L20" s="67">
        <v>88</v>
      </c>
      <c r="M20" s="67">
        <v>45</v>
      </c>
      <c r="N20" s="59">
        <v>2</v>
      </c>
      <c r="O20" s="55">
        <f t="shared" si="4"/>
        <v>133</v>
      </c>
      <c r="P20" s="67">
        <v>95</v>
      </c>
      <c r="Q20" s="67">
        <v>26</v>
      </c>
      <c r="R20" s="59">
        <v>6</v>
      </c>
      <c r="S20" s="55">
        <f t="shared" si="5"/>
        <v>121</v>
      </c>
      <c r="T20" s="54">
        <f t="shared" si="1"/>
        <v>366</v>
      </c>
      <c r="U20" s="54">
        <f t="shared" si="1"/>
        <v>169</v>
      </c>
      <c r="V20" s="54">
        <f t="shared" si="1"/>
        <v>13</v>
      </c>
      <c r="W20" s="60">
        <f t="shared" si="2"/>
        <v>535</v>
      </c>
      <c r="Y20" s="48"/>
      <c r="Z20" s="48"/>
      <c r="AA20" s="48"/>
    </row>
    <row r="21" spans="1:28" x14ac:dyDescent="0.35">
      <c r="A21" s="6" t="s">
        <v>50</v>
      </c>
      <c r="B21" s="41" t="s">
        <v>138</v>
      </c>
      <c r="C21" s="41" t="s">
        <v>66</v>
      </c>
      <c r="D21" s="67">
        <v>81</v>
      </c>
      <c r="E21" s="67">
        <v>42</v>
      </c>
      <c r="F21" s="59">
        <v>3</v>
      </c>
      <c r="G21" s="55">
        <f t="shared" si="0"/>
        <v>123</v>
      </c>
      <c r="H21" s="67">
        <v>96</v>
      </c>
      <c r="I21" s="67">
        <v>45</v>
      </c>
      <c r="J21" s="59">
        <v>0</v>
      </c>
      <c r="K21" s="55">
        <f t="shared" si="3"/>
        <v>141</v>
      </c>
      <c r="L21" s="67">
        <v>91</v>
      </c>
      <c r="M21" s="67">
        <v>54</v>
      </c>
      <c r="N21" s="59">
        <v>1</v>
      </c>
      <c r="O21" s="55">
        <f t="shared" si="4"/>
        <v>145</v>
      </c>
      <c r="P21" s="67">
        <v>77</v>
      </c>
      <c r="Q21" s="67">
        <v>36</v>
      </c>
      <c r="R21" s="59">
        <v>1</v>
      </c>
      <c r="S21" s="55">
        <f t="shared" si="5"/>
        <v>113</v>
      </c>
      <c r="T21" s="54">
        <f t="shared" si="1"/>
        <v>345</v>
      </c>
      <c r="U21" s="54">
        <f t="shared" si="1"/>
        <v>177</v>
      </c>
      <c r="V21" s="54">
        <f t="shared" si="1"/>
        <v>5</v>
      </c>
      <c r="W21" s="60">
        <f t="shared" si="2"/>
        <v>522</v>
      </c>
      <c r="Y21" s="48"/>
      <c r="Z21" s="48"/>
      <c r="AA21" s="48"/>
    </row>
    <row r="22" spans="1:28" x14ac:dyDescent="0.35">
      <c r="A22" s="6" t="s">
        <v>139</v>
      </c>
      <c r="B22" s="41" t="s">
        <v>140</v>
      </c>
      <c r="C22" s="41" t="s">
        <v>73</v>
      </c>
      <c r="D22" s="67">
        <v>103</v>
      </c>
      <c r="E22" s="67">
        <v>36</v>
      </c>
      <c r="F22" s="59">
        <v>1</v>
      </c>
      <c r="G22" s="55">
        <f t="shared" si="0"/>
        <v>139</v>
      </c>
      <c r="H22" s="67">
        <v>102</v>
      </c>
      <c r="I22" s="67">
        <v>34</v>
      </c>
      <c r="J22" s="59">
        <v>4</v>
      </c>
      <c r="K22" s="55">
        <f t="shared" si="3"/>
        <v>136</v>
      </c>
      <c r="L22" s="67">
        <v>88</v>
      </c>
      <c r="M22" s="67">
        <v>34</v>
      </c>
      <c r="N22" s="59">
        <v>6</v>
      </c>
      <c r="O22" s="55">
        <f t="shared" si="4"/>
        <v>122</v>
      </c>
      <c r="P22" s="67">
        <v>96</v>
      </c>
      <c r="Q22" s="67">
        <v>26</v>
      </c>
      <c r="R22" s="59">
        <v>4</v>
      </c>
      <c r="S22" s="55">
        <f t="shared" si="5"/>
        <v>122</v>
      </c>
      <c r="T22" s="54">
        <f t="shared" si="1"/>
        <v>389</v>
      </c>
      <c r="U22" s="54">
        <f t="shared" si="1"/>
        <v>130</v>
      </c>
      <c r="V22" s="54">
        <f t="shared" si="1"/>
        <v>15</v>
      </c>
      <c r="W22" s="60">
        <f t="shared" si="2"/>
        <v>519</v>
      </c>
      <c r="Y22" s="48"/>
      <c r="Z22" s="48"/>
      <c r="AA22" s="48"/>
    </row>
    <row r="23" spans="1:28" x14ac:dyDescent="0.35">
      <c r="A23" s="6" t="s">
        <v>141</v>
      </c>
      <c r="B23" s="41" t="s">
        <v>142</v>
      </c>
      <c r="C23" s="41" t="s">
        <v>56</v>
      </c>
      <c r="D23" s="67">
        <v>91</v>
      </c>
      <c r="E23" s="67">
        <v>36</v>
      </c>
      <c r="F23" s="59">
        <v>1</v>
      </c>
      <c r="G23" s="55">
        <f t="shared" si="0"/>
        <v>127</v>
      </c>
      <c r="H23" s="67">
        <v>105</v>
      </c>
      <c r="I23" s="67">
        <v>45</v>
      </c>
      <c r="J23" s="59">
        <v>5</v>
      </c>
      <c r="K23" s="55">
        <f t="shared" si="3"/>
        <v>150</v>
      </c>
      <c r="L23" s="67">
        <v>71</v>
      </c>
      <c r="M23" s="67">
        <v>43</v>
      </c>
      <c r="N23" s="59">
        <v>2</v>
      </c>
      <c r="O23" s="55">
        <f t="shared" si="4"/>
        <v>114</v>
      </c>
      <c r="P23" s="67">
        <v>83</v>
      </c>
      <c r="Q23" s="67">
        <v>39</v>
      </c>
      <c r="R23" s="59">
        <v>0</v>
      </c>
      <c r="S23" s="55">
        <f t="shared" si="5"/>
        <v>122</v>
      </c>
      <c r="T23" s="54">
        <f t="shared" si="1"/>
        <v>350</v>
      </c>
      <c r="U23" s="54">
        <f t="shared" si="1"/>
        <v>163</v>
      </c>
      <c r="V23" s="54">
        <f t="shared" si="1"/>
        <v>8</v>
      </c>
      <c r="W23" s="60">
        <f t="shared" si="2"/>
        <v>513</v>
      </c>
      <c r="Y23" s="48"/>
      <c r="Z23" s="48"/>
      <c r="AA23" s="48"/>
    </row>
    <row r="24" spans="1:28" x14ac:dyDescent="0.35">
      <c r="A24" s="6" t="s">
        <v>143</v>
      </c>
      <c r="B24" s="41" t="s">
        <v>144</v>
      </c>
      <c r="C24" s="41" t="s">
        <v>58</v>
      </c>
      <c r="D24" s="67">
        <v>86</v>
      </c>
      <c r="E24" s="67">
        <v>40</v>
      </c>
      <c r="F24" s="59">
        <v>1</v>
      </c>
      <c r="G24" s="55">
        <f t="shared" si="0"/>
        <v>126</v>
      </c>
      <c r="H24" s="67">
        <v>91</v>
      </c>
      <c r="I24" s="67">
        <v>45</v>
      </c>
      <c r="J24" s="59">
        <v>5</v>
      </c>
      <c r="K24" s="55">
        <f t="shared" si="3"/>
        <v>136</v>
      </c>
      <c r="L24" s="67">
        <v>81</v>
      </c>
      <c r="M24" s="67">
        <v>35</v>
      </c>
      <c r="N24" s="59">
        <v>1</v>
      </c>
      <c r="O24" s="55">
        <f t="shared" si="4"/>
        <v>116</v>
      </c>
      <c r="P24" s="67">
        <v>76</v>
      </c>
      <c r="Q24" s="67">
        <v>52</v>
      </c>
      <c r="R24" s="59">
        <v>1</v>
      </c>
      <c r="S24" s="55">
        <f t="shared" si="5"/>
        <v>128</v>
      </c>
      <c r="T24" s="54">
        <f t="shared" si="1"/>
        <v>334</v>
      </c>
      <c r="U24" s="54">
        <f t="shared" si="1"/>
        <v>172</v>
      </c>
      <c r="V24" s="54">
        <f t="shared" si="1"/>
        <v>8</v>
      </c>
      <c r="W24" s="60">
        <f t="shared" si="2"/>
        <v>506</v>
      </c>
      <c r="Y24" s="48"/>
      <c r="Z24" s="48"/>
      <c r="AA24" s="48"/>
    </row>
    <row r="25" spans="1:28" x14ac:dyDescent="0.35">
      <c r="A25" s="6" t="s">
        <v>145</v>
      </c>
      <c r="B25" s="41" t="s">
        <v>146</v>
      </c>
      <c r="C25" s="41" t="s">
        <v>58</v>
      </c>
      <c r="D25" s="67">
        <v>80</v>
      </c>
      <c r="E25" s="67">
        <v>54</v>
      </c>
      <c r="F25" s="59">
        <v>0</v>
      </c>
      <c r="G25" s="55">
        <f t="shared" si="0"/>
        <v>134</v>
      </c>
      <c r="H25" s="67">
        <v>79</v>
      </c>
      <c r="I25" s="67">
        <v>41</v>
      </c>
      <c r="J25" s="59">
        <v>1</v>
      </c>
      <c r="K25" s="55">
        <f t="shared" si="3"/>
        <v>120</v>
      </c>
      <c r="L25" s="67">
        <v>79</v>
      </c>
      <c r="M25" s="67">
        <v>36</v>
      </c>
      <c r="N25" s="59">
        <v>0</v>
      </c>
      <c r="O25" s="55">
        <f t="shared" si="4"/>
        <v>115</v>
      </c>
      <c r="P25" s="67">
        <v>81</v>
      </c>
      <c r="Q25" s="67">
        <v>44</v>
      </c>
      <c r="R25" s="59">
        <v>0</v>
      </c>
      <c r="S25" s="55">
        <f t="shared" si="5"/>
        <v>125</v>
      </c>
      <c r="T25" s="54">
        <f t="shared" si="1"/>
        <v>319</v>
      </c>
      <c r="U25" s="54">
        <f t="shared" si="1"/>
        <v>175</v>
      </c>
      <c r="V25" s="54">
        <f t="shared" si="1"/>
        <v>1</v>
      </c>
      <c r="W25" s="60">
        <f t="shared" si="2"/>
        <v>494</v>
      </c>
      <c r="Y25" s="48"/>
      <c r="Z25" s="48"/>
      <c r="AA25" s="48"/>
    </row>
    <row r="26" spans="1:28" x14ac:dyDescent="0.35">
      <c r="A26" s="6" t="s">
        <v>147</v>
      </c>
      <c r="B26" s="41" t="s">
        <v>148</v>
      </c>
      <c r="C26" s="41" t="s">
        <v>125</v>
      </c>
      <c r="D26" s="67">
        <v>94</v>
      </c>
      <c r="E26" s="67">
        <v>33</v>
      </c>
      <c r="F26" s="59">
        <v>3</v>
      </c>
      <c r="G26" s="55">
        <f t="shared" si="0"/>
        <v>127</v>
      </c>
      <c r="H26" s="67">
        <v>86</v>
      </c>
      <c r="I26" s="67">
        <v>35</v>
      </c>
      <c r="J26" s="59">
        <v>4</v>
      </c>
      <c r="K26" s="55">
        <f t="shared" si="3"/>
        <v>121</v>
      </c>
      <c r="L26" s="67">
        <v>93</v>
      </c>
      <c r="M26" s="67">
        <v>34</v>
      </c>
      <c r="N26" s="59">
        <v>2</v>
      </c>
      <c r="O26" s="55">
        <f t="shared" si="4"/>
        <v>127</v>
      </c>
      <c r="P26" s="67">
        <v>82</v>
      </c>
      <c r="Q26" s="67">
        <v>36</v>
      </c>
      <c r="R26" s="59">
        <v>1</v>
      </c>
      <c r="S26" s="55">
        <f t="shared" si="5"/>
        <v>118</v>
      </c>
      <c r="T26" s="54">
        <f t="shared" si="1"/>
        <v>355</v>
      </c>
      <c r="U26" s="54">
        <f t="shared" si="1"/>
        <v>138</v>
      </c>
      <c r="V26" s="54">
        <f t="shared" si="1"/>
        <v>10</v>
      </c>
      <c r="W26" s="60">
        <f t="shared" si="2"/>
        <v>493</v>
      </c>
      <c r="Y26" s="48"/>
      <c r="Z26" s="48"/>
      <c r="AA26" s="48"/>
    </row>
    <row r="27" spans="1:28" x14ac:dyDescent="0.35">
      <c r="A27" s="6" t="s">
        <v>149</v>
      </c>
      <c r="B27" s="41" t="s">
        <v>150</v>
      </c>
      <c r="C27" s="41" t="s">
        <v>58</v>
      </c>
      <c r="D27" s="67">
        <v>75</v>
      </c>
      <c r="E27" s="67">
        <v>33</v>
      </c>
      <c r="F27" s="59">
        <v>6</v>
      </c>
      <c r="G27" s="55">
        <f t="shared" si="0"/>
        <v>108</v>
      </c>
      <c r="H27" s="67">
        <v>88</v>
      </c>
      <c r="I27" s="67">
        <v>36</v>
      </c>
      <c r="J27" s="59">
        <v>2</v>
      </c>
      <c r="K27" s="55">
        <f t="shared" si="3"/>
        <v>124</v>
      </c>
      <c r="L27" s="67">
        <v>93</v>
      </c>
      <c r="M27" s="67">
        <v>36</v>
      </c>
      <c r="N27" s="59">
        <v>3</v>
      </c>
      <c r="O27" s="55">
        <f t="shared" si="4"/>
        <v>129</v>
      </c>
      <c r="P27" s="67">
        <v>80</v>
      </c>
      <c r="Q27" s="67">
        <v>34</v>
      </c>
      <c r="R27" s="59">
        <v>4</v>
      </c>
      <c r="S27" s="55">
        <f t="shared" si="5"/>
        <v>114</v>
      </c>
      <c r="T27" s="54">
        <f t="shared" si="1"/>
        <v>336</v>
      </c>
      <c r="U27" s="54">
        <f t="shared" si="1"/>
        <v>139</v>
      </c>
      <c r="V27" s="54">
        <f t="shared" si="1"/>
        <v>15</v>
      </c>
      <c r="W27" s="60">
        <f t="shared" si="2"/>
        <v>475</v>
      </c>
      <c r="Y27" s="48"/>
      <c r="Z27" s="48"/>
      <c r="AA27" s="48"/>
    </row>
    <row r="28" spans="1:28" x14ac:dyDescent="0.35">
      <c r="A28" s="6" t="s">
        <v>151</v>
      </c>
      <c r="B28" s="41" t="s">
        <v>152</v>
      </c>
      <c r="C28" s="41" t="s">
        <v>69</v>
      </c>
      <c r="D28" s="67">
        <v>73</v>
      </c>
      <c r="E28" s="67">
        <v>35</v>
      </c>
      <c r="F28" s="59">
        <v>5</v>
      </c>
      <c r="G28" s="55">
        <f t="shared" si="0"/>
        <v>108</v>
      </c>
      <c r="H28" s="67">
        <v>83</v>
      </c>
      <c r="I28" s="67">
        <v>35</v>
      </c>
      <c r="J28" s="59">
        <v>5</v>
      </c>
      <c r="K28" s="55">
        <f t="shared" si="3"/>
        <v>118</v>
      </c>
      <c r="L28" s="67">
        <v>84</v>
      </c>
      <c r="M28" s="67">
        <v>26</v>
      </c>
      <c r="N28" s="59">
        <v>7</v>
      </c>
      <c r="O28" s="55">
        <f t="shared" si="4"/>
        <v>110</v>
      </c>
      <c r="P28" s="67">
        <v>80</v>
      </c>
      <c r="Q28" s="67">
        <v>26</v>
      </c>
      <c r="R28" s="59">
        <v>3</v>
      </c>
      <c r="S28" s="55">
        <f t="shared" si="5"/>
        <v>106</v>
      </c>
      <c r="T28" s="54">
        <f t="shared" si="1"/>
        <v>320</v>
      </c>
      <c r="U28" s="54">
        <f t="shared" si="1"/>
        <v>122</v>
      </c>
      <c r="V28" s="54">
        <f t="shared" si="1"/>
        <v>20</v>
      </c>
      <c r="W28" s="60">
        <f t="shared" si="2"/>
        <v>442</v>
      </c>
      <c r="Y28" s="48"/>
      <c r="Z28" s="48"/>
      <c r="AA28" s="48"/>
    </row>
    <row r="29" spans="1:28" x14ac:dyDescent="0.35">
      <c r="B29" s="49"/>
      <c r="C29" s="50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</row>
    <row r="30" spans="1:28" s="61" customFormat="1" x14ac:dyDescent="0.35">
      <c r="A30" s="25"/>
      <c r="B30" s="52" t="s">
        <v>51</v>
      </c>
      <c r="C30" s="56" t="s">
        <v>153</v>
      </c>
      <c r="D30" s="54"/>
      <c r="E30" s="54"/>
      <c r="F30" s="54"/>
      <c r="G30" s="55"/>
      <c r="H30" s="54"/>
      <c r="I30" s="54"/>
      <c r="J30" s="54"/>
      <c r="K30" s="55"/>
      <c r="L30" s="54"/>
      <c r="M30" s="54"/>
      <c r="N30" s="54"/>
      <c r="O30" s="55"/>
      <c r="P30" s="54"/>
      <c r="Q30" s="54"/>
      <c r="R30" s="54"/>
      <c r="S30" s="55"/>
      <c r="T30" s="54"/>
      <c r="U30" s="54"/>
      <c r="V30" s="54"/>
      <c r="W30" s="55"/>
      <c r="AB30" s="68"/>
    </row>
    <row r="31" spans="1:28" x14ac:dyDescent="0.35">
      <c r="C31" s="53" t="s">
        <v>154</v>
      </c>
    </row>
    <row r="32" spans="1:28" x14ac:dyDescent="0.35">
      <c r="B32" s="52" t="s">
        <v>52</v>
      </c>
      <c r="C32" s="58">
        <v>46067</v>
      </c>
    </row>
    <row r="33" spans="3:3" x14ac:dyDescent="0.35">
      <c r="C33" s="56"/>
    </row>
    <row r="34" spans="3:3" x14ac:dyDescent="0.35">
      <c r="C34" s="56"/>
    </row>
    <row r="35" spans="3:3" x14ac:dyDescent="0.35">
      <c r="C35" s="56"/>
    </row>
  </sheetData>
  <mergeCells count="9">
    <mergeCell ref="A1:W1"/>
    <mergeCell ref="D2:I2"/>
    <mergeCell ref="J2:N2"/>
    <mergeCell ref="O2:W2"/>
    <mergeCell ref="D3:G3"/>
    <mergeCell ref="H3:K3"/>
    <mergeCell ref="L3:O3"/>
    <mergeCell ref="P3:S3"/>
    <mergeCell ref="T3:W3"/>
  </mergeCells>
  <printOptions horizontalCentered="1" verticalCentered="1"/>
  <pageMargins left="0" right="0" top="0.59055118110236227" bottom="0.59055118110236227" header="0.51181102362204722" footer="0.51181102362204722"/>
  <pageSetup paperSize="9" orientation="landscape" horizontalDpi="4294967295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BDE6CA-4A6B-47DE-B891-9574FAA67EF2}">
  <dimension ref="A1:AA15"/>
  <sheetViews>
    <sheetView zoomScale="150" zoomScaleNormal="150" workbookViewId="0">
      <selection activeCell="C14" sqref="C14"/>
    </sheetView>
  </sheetViews>
  <sheetFormatPr defaultColWidth="9" defaultRowHeight="15.5" x14ac:dyDescent="0.35"/>
  <cols>
    <col min="1" max="1" width="3.25" style="30" customWidth="1"/>
    <col min="2" max="2" width="21" style="33" customWidth="1"/>
    <col min="3" max="3" width="25.5" style="29" customWidth="1"/>
    <col min="4" max="4" width="4" style="34" bestFit="1" customWidth="1"/>
    <col min="5" max="6" width="3.33203125" style="34" customWidth="1"/>
    <col min="7" max="7" width="3.58203125" style="57" customWidth="1"/>
    <col min="8" max="8" width="4" style="34" bestFit="1" customWidth="1"/>
    <col min="9" max="10" width="3.33203125" style="34" customWidth="1"/>
    <col min="11" max="11" width="3.58203125" style="57" customWidth="1"/>
    <col min="12" max="12" width="4" style="34" bestFit="1" customWidth="1"/>
    <col min="13" max="14" width="3.33203125" style="34" customWidth="1"/>
    <col min="15" max="15" width="3.58203125" style="57" customWidth="1"/>
    <col min="16" max="16" width="4.33203125" style="34" customWidth="1"/>
    <col min="17" max="18" width="3.33203125" style="34" customWidth="1"/>
    <col min="19" max="19" width="3.58203125" style="57" customWidth="1"/>
    <col min="20" max="22" width="3.33203125" style="34" customWidth="1"/>
    <col min="23" max="23" width="5.33203125" style="57" customWidth="1"/>
    <col min="24" max="16384" width="9" style="29"/>
  </cols>
  <sheetData>
    <row r="1" spans="1:27" ht="39.75" customHeight="1" x14ac:dyDescent="0.35">
      <c r="A1" s="104" t="s">
        <v>0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  <c r="R1" s="104"/>
      <c r="S1" s="104"/>
      <c r="T1" s="104"/>
      <c r="U1" s="104"/>
      <c r="V1" s="104"/>
      <c r="W1" s="104"/>
    </row>
    <row r="2" spans="1:27" x14ac:dyDescent="0.35">
      <c r="B2" s="31" t="s">
        <v>1</v>
      </c>
      <c r="C2" s="32" t="s">
        <v>53</v>
      </c>
      <c r="D2" s="105" t="s">
        <v>75</v>
      </c>
      <c r="E2" s="105"/>
      <c r="F2" s="105"/>
      <c r="G2" s="105"/>
      <c r="H2" s="105"/>
      <c r="I2" s="105"/>
      <c r="J2" s="106" t="s">
        <v>55</v>
      </c>
      <c r="K2" s="106"/>
      <c r="L2" s="106"/>
      <c r="M2" s="106"/>
      <c r="N2" s="106"/>
      <c r="O2" s="107" t="s">
        <v>56</v>
      </c>
      <c r="P2" s="107"/>
      <c r="Q2" s="107"/>
      <c r="R2" s="107"/>
      <c r="S2" s="107"/>
      <c r="T2" s="107"/>
      <c r="U2" s="107"/>
      <c r="V2" s="107"/>
      <c r="W2" s="107"/>
    </row>
    <row r="3" spans="1:27" x14ac:dyDescent="0.35">
      <c r="D3" s="108" t="s">
        <v>6</v>
      </c>
      <c r="E3" s="108"/>
      <c r="F3" s="108"/>
      <c r="G3" s="108"/>
      <c r="H3" s="108" t="s">
        <v>7</v>
      </c>
      <c r="I3" s="108"/>
      <c r="J3" s="108"/>
      <c r="K3" s="108"/>
      <c r="L3" s="108" t="s">
        <v>8</v>
      </c>
      <c r="M3" s="108"/>
      <c r="N3" s="108"/>
      <c r="O3" s="108"/>
      <c r="P3" s="108" t="s">
        <v>9</v>
      </c>
      <c r="Q3" s="108"/>
      <c r="R3" s="108"/>
      <c r="S3" s="108"/>
      <c r="T3" s="108" t="s">
        <v>10</v>
      </c>
      <c r="U3" s="108"/>
      <c r="V3" s="108"/>
      <c r="W3" s="108"/>
    </row>
    <row r="4" spans="1:27" s="37" customFormat="1" ht="13.5" x14ac:dyDescent="0.35">
      <c r="A4" s="35" t="s">
        <v>11</v>
      </c>
      <c r="B4" s="36" t="s">
        <v>12</v>
      </c>
      <c r="C4" s="37" t="s">
        <v>13</v>
      </c>
      <c r="D4" s="38" t="s">
        <v>14</v>
      </c>
      <c r="E4" s="38" t="s">
        <v>15</v>
      </c>
      <c r="F4" s="38" t="s">
        <v>16</v>
      </c>
      <c r="G4" s="39" t="s">
        <v>10</v>
      </c>
      <c r="H4" s="38" t="s">
        <v>14</v>
      </c>
      <c r="I4" s="38" t="s">
        <v>15</v>
      </c>
      <c r="J4" s="38" t="s">
        <v>16</v>
      </c>
      <c r="K4" s="39" t="s">
        <v>10</v>
      </c>
      <c r="L4" s="38" t="s">
        <v>14</v>
      </c>
      <c r="M4" s="38" t="s">
        <v>15</v>
      </c>
      <c r="N4" s="38" t="s">
        <v>16</v>
      </c>
      <c r="O4" s="39" t="s">
        <v>10</v>
      </c>
      <c r="P4" s="38" t="s">
        <v>14</v>
      </c>
      <c r="Q4" s="38" t="s">
        <v>15</v>
      </c>
      <c r="R4" s="38" t="s">
        <v>16</v>
      </c>
      <c r="S4" s="39" t="s">
        <v>10</v>
      </c>
      <c r="T4" s="38" t="s">
        <v>14</v>
      </c>
      <c r="U4" s="38" t="s">
        <v>15</v>
      </c>
      <c r="V4" s="38" t="s">
        <v>16</v>
      </c>
      <c r="W4" s="39" t="s">
        <v>10</v>
      </c>
    </row>
    <row r="5" spans="1:27" x14ac:dyDescent="0.35">
      <c r="A5" s="40" t="s">
        <v>17</v>
      </c>
      <c r="B5" s="41" t="s">
        <v>76</v>
      </c>
      <c r="C5" s="41" t="s">
        <v>58</v>
      </c>
      <c r="D5" s="42">
        <v>100</v>
      </c>
      <c r="E5" s="42">
        <v>41</v>
      </c>
      <c r="F5" s="42">
        <v>5</v>
      </c>
      <c r="G5" s="43">
        <f>SUM(D5:E5)</f>
        <v>141</v>
      </c>
      <c r="H5" s="42">
        <v>95</v>
      </c>
      <c r="I5" s="42">
        <v>52</v>
      </c>
      <c r="J5" s="42">
        <v>2</v>
      </c>
      <c r="K5" s="43">
        <f>H5+I5</f>
        <v>147</v>
      </c>
      <c r="L5" s="42">
        <v>91</v>
      </c>
      <c r="M5" s="42">
        <v>35</v>
      </c>
      <c r="N5" s="42">
        <v>4</v>
      </c>
      <c r="O5" s="43">
        <f>L5+M5</f>
        <v>126</v>
      </c>
      <c r="P5" s="42">
        <v>92</v>
      </c>
      <c r="Q5" s="42">
        <v>53</v>
      </c>
      <c r="R5" s="42">
        <v>1</v>
      </c>
      <c r="S5" s="43">
        <f>P5+Q5</f>
        <v>145</v>
      </c>
      <c r="T5" s="44">
        <f t="shared" ref="T5:V8" si="0">SUM(D5,H5,L5,P5)</f>
        <v>378</v>
      </c>
      <c r="U5" s="44">
        <f t="shared" si="0"/>
        <v>181</v>
      </c>
      <c r="V5" s="44">
        <f t="shared" si="0"/>
        <v>12</v>
      </c>
      <c r="W5" s="45">
        <f>SUM(T5:U5)</f>
        <v>559</v>
      </c>
      <c r="X5" s="46"/>
      <c r="Y5" s="47"/>
      <c r="Z5" s="48"/>
      <c r="AA5" s="48"/>
    </row>
    <row r="6" spans="1:27" x14ac:dyDescent="0.35">
      <c r="A6" s="40" t="s">
        <v>19</v>
      </c>
      <c r="B6" s="41" t="s">
        <v>77</v>
      </c>
      <c r="C6" s="41" t="s">
        <v>58</v>
      </c>
      <c r="D6" s="42">
        <v>95</v>
      </c>
      <c r="E6" s="42">
        <v>52</v>
      </c>
      <c r="F6" s="42">
        <v>0</v>
      </c>
      <c r="G6" s="43">
        <f>SUM(D6:E6)</f>
        <v>147</v>
      </c>
      <c r="H6" s="42">
        <v>89</v>
      </c>
      <c r="I6" s="42">
        <v>39</v>
      </c>
      <c r="J6" s="42">
        <v>3</v>
      </c>
      <c r="K6" s="43">
        <f>H6+I6</f>
        <v>128</v>
      </c>
      <c r="L6" s="42">
        <v>90</v>
      </c>
      <c r="M6" s="42">
        <v>27</v>
      </c>
      <c r="N6" s="42">
        <v>3</v>
      </c>
      <c r="O6" s="43">
        <f>L6+M6</f>
        <v>117</v>
      </c>
      <c r="P6" s="42">
        <v>102</v>
      </c>
      <c r="Q6" s="42">
        <v>49</v>
      </c>
      <c r="R6" s="42">
        <v>0</v>
      </c>
      <c r="S6" s="43">
        <f>P6+Q6</f>
        <v>151</v>
      </c>
      <c r="T6" s="44">
        <f t="shared" si="0"/>
        <v>376</v>
      </c>
      <c r="U6" s="44">
        <f t="shared" si="0"/>
        <v>167</v>
      </c>
      <c r="V6" s="44">
        <f t="shared" si="0"/>
        <v>6</v>
      </c>
      <c r="W6" s="45">
        <f>SUM(T6:U6)</f>
        <v>543</v>
      </c>
      <c r="X6" s="46"/>
      <c r="Y6" s="47"/>
      <c r="Z6" s="48"/>
      <c r="AA6" s="48"/>
    </row>
    <row r="7" spans="1:27" x14ac:dyDescent="0.35">
      <c r="A7" s="40" t="s">
        <v>21</v>
      </c>
      <c r="B7" s="41" t="s">
        <v>78</v>
      </c>
      <c r="C7" s="41" t="s">
        <v>58</v>
      </c>
      <c r="D7" s="42">
        <v>106</v>
      </c>
      <c r="E7" s="42">
        <v>35</v>
      </c>
      <c r="F7" s="42">
        <v>4</v>
      </c>
      <c r="G7" s="43">
        <f>SUM(D7:E7)</f>
        <v>141</v>
      </c>
      <c r="H7" s="42">
        <v>87</v>
      </c>
      <c r="I7" s="42">
        <v>36</v>
      </c>
      <c r="J7" s="42">
        <v>3</v>
      </c>
      <c r="K7" s="43">
        <f>H7+I7</f>
        <v>123</v>
      </c>
      <c r="L7" s="42">
        <v>95</v>
      </c>
      <c r="M7" s="42">
        <v>44</v>
      </c>
      <c r="N7" s="42">
        <v>2</v>
      </c>
      <c r="O7" s="43">
        <f>L7+M7</f>
        <v>139</v>
      </c>
      <c r="P7" s="42">
        <v>92</v>
      </c>
      <c r="Q7" s="42">
        <v>36</v>
      </c>
      <c r="R7" s="42">
        <v>2</v>
      </c>
      <c r="S7" s="43">
        <f>P7+Q7</f>
        <v>128</v>
      </c>
      <c r="T7" s="44">
        <f t="shared" si="0"/>
        <v>380</v>
      </c>
      <c r="U7" s="44">
        <f t="shared" si="0"/>
        <v>151</v>
      </c>
      <c r="V7" s="44">
        <f t="shared" si="0"/>
        <v>11</v>
      </c>
      <c r="W7" s="45">
        <f>SUM(T7:U7)</f>
        <v>531</v>
      </c>
      <c r="X7" s="46"/>
      <c r="Y7" s="47"/>
      <c r="Z7" s="48"/>
      <c r="AA7" s="48"/>
    </row>
    <row r="8" spans="1:27" x14ac:dyDescent="0.35">
      <c r="A8" s="40" t="s">
        <v>23</v>
      </c>
      <c r="B8" s="41" t="s">
        <v>79</v>
      </c>
      <c r="C8" s="41" t="s">
        <v>60</v>
      </c>
      <c r="D8" s="42">
        <v>89</v>
      </c>
      <c r="E8" s="42">
        <v>35</v>
      </c>
      <c r="F8" s="42">
        <v>3</v>
      </c>
      <c r="G8" s="43">
        <f>SUM(D8:E8)</f>
        <v>124</v>
      </c>
      <c r="H8" s="42">
        <v>94</v>
      </c>
      <c r="I8" s="42">
        <v>33</v>
      </c>
      <c r="J8" s="42">
        <v>4</v>
      </c>
      <c r="K8" s="43">
        <f>H8+I8</f>
        <v>127</v>
      </c>
      <c r="L8" s="42">
        <v>95</v>
      </c>
      <c r="M8" s="42">
        <v>60</v>
      </c>
      <c r="N8" s="42">
        <v>0</v>
      </c>
      <c r="O8" s="43">
        <f>L8+M8</f>
        <v>155</v>
      </c>
      <c r="P8" s="42">
        <v>81</v>
      </c>
      <c r="Q8" s="42">
        <v>42</v>
      </c>
      <c r="R8" s="42">
        <v>1</v>
      </c>
      <c r="S8" s="43">
        <f>P8+Q8</f>
        <v>123</v>
      </c>
      <c r="T8" s="44">
        <f t="shared" si="0"/>
        <v>359</v>
      </c>
      <c r="U8" s="44">
        <f t="shared" si="0"/>
        <v>170</v>
      </c>
      <c r="V8" s="44">
        <f t="shared" si="0"/>
        <v>8</v>
      </c>
      <c r="W8" s="45">
        <f>SUM(T8:U8)</f>
        <v>529</v>
      </c>
      <c r="X8" s="46"/>
      <c r="Y8" s="47"/>
      <c r="Z8" s="48"/>
      <c r="AA8" s="48"/>
    </row>
    <row r="9" spans="1:27" x14ac:dyDescent="0.35">
      <c r="A9" s="40"/>
      <c r="B9" s="49"/>
      <c r="C9" s="50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</row>
    <row r="10" spans="1:27" x14ac:dyDescent="0.35">
      <c r="A10" s="40"/>
      <c r="B10" s="52" t="s">
        <v>51</v>
      </c>
      <c r="C10" s="53" t="s">
        <v>74</v>
      </c>
      <c r="D10" s="54"/>
      <c r="E10" s="54"/>
      <c r="F10" s="54"/>
      <c r="G10" s="55"/>
      <c r="H10" s="54"/>
      <c r="I10" s="54"/>
      <c r="J10" s="54"/>
      <c r="K10" s="55"/>
      <c r="L10" s="54"/>
      <c r="M10" s="54"/>
      <c r="N10" s="54"/>
      <c r="O10" s="55"/>
      <c r="P10" s="54"/>
      <c r="Q10" s="54"/>
      <c r="R10" s="54"/>
      <c r="S10" s="55"/>
      <c r="T10" s="54"/>
      <c r="U10" s="54"/>
      <c r="V10" s="54"/>
      <c r="W10" s="55"/>
    </row>
    <row r="11" spans="1:27" x14ac:dyDescent="0.35">
      <c r="C11" s="56"/>
    </row>
    <row r="12" spans="1:27" x14ac:dyDescent="0.35">
      <c r="B12" s="52" t="s">
        <v>52</v>
      </c>
      <c r="C12" s="58">
        <v>46067</v>
      </c>
    </row>
    <row r="13" spans="1:27" x14ac:dyDescent="0.35">
      <c r="C13" s="56"/>
    </row>
    <row r="14" spans="1:27" x14ac:dyDescent="0.35">
      <c r="C14" s="56"/>
    </row>
    <row r="15" spans="1:27" x14ac:dyDescent="0.35">
      <c r="C15" s="56"/>
    </row>
  </sheetData>
  <mergeCells count="9">
    <mergeCell ref="A1:W1"/>
    <mergeCell ref="D2:I2"/>
    <mergeCell ref="J2:N2"/>
    <mergeCell ref="O2:W2"/>
    <mergeCell ref="D3:G3"/>
    <mergeCell ref="H3:K3"/>
    <mergeCell ref="L3:O3"/>
    <mergeCell ref="P3:S3"/>
    <mergeCell ref="T3:W3"/>
  </mergeCells>
  <pageMargins left="0" right="0" top="0.59055118110236227" bottom="0.59055118110236227" header="0.51181102362204722" footer="0.51181102362204722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150C19-4747-42CA-9EDF-DFB912FAE871}">
  <sheetPr>
    <pageSetUpPr fitToPage="1"/>
  </sheetPr>
  <dimension ref="A1:R31"/>
  <sheetViews>
    <sheetView tabSelected="1" zoomScale="150" zoomScaleNormal="150" workbookViewId="0">
      <selection activeCell="C26" sqref="C26"/>
    </sheetView>
  </sheetViews>
  <sheetFormatPr defaultColWidth="9" defaultRowHeight="15.5" x14ac:dyDescent="0.35"/>
  <cols>
    <col min="1" max="1" width="3.25" style="30" customWidth="1"/>
    <col min="2" max="2" width="21" style="33" customWidth="1"/>
    <col min="3" max="3" width="25.5" style="29" customWidth="1"/>
    <col min="4" max="6" width="3.33203125" style="34" customWidth="1"/>
    <col min="7" max="7" width="3.58203125" style="57" customWidth="1"/>
    <col min="8" max="10" width="3.33203125" style="34" customWidth="1"/>
    <col min="11" max="11" width="3.58203125" style="57" customWidth="1"/>
    <col min="12" max="14" width="3.33203125" style="34" customWidth="1"/>
    <col min="15" max="15" width="6.75" style="57" customWidth="1"/>
    <col min="16" max="16" width="9" style="29"/>
    <col min="17" max="17" width="16" style="29" customWidth="1"/>
    <col min="18" max="16384" width="9" style="29"/>
  </cols>
  <sheetData>
    <row r="1" spans="1:18" ht="39.75" customHeight="1" x14ac:dyDescent="0.35">
      <c r="A1" s="104" t="s">
        <v>0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</row>
    <row r="2" spans="1:18" x14ac:dyDescent="0.35">
      <c r="B2" s="31" t="s">
        <v>1</v>
      </c>
      <c r="C2" s="32" t="s">
        <v>212</v>
      </c>
      <c r="D2" s="105" t="s">
        <v>213</v>
      </c>
      <c r="E2" s="105"/>
      <c r="F2" s="105"/>
      <c r="G2" s="105"/>
      <c r="H2" s="105"/>
      <c r="I2" s="105"/>
      <c r="J2" s="121" t="s">
        <v>214</v>
      </c>
      <c r="K2" s="121"/>
      <c r="L2" s="107" t="s">
        <v>56</v>
      </c>
      <c r="M2" s="107"/>
      <c r="N2" s="107"/>
      <c r="O2" s="107"/>
    </row>
    <row r="3" spans="1:18" x14ac:dyDescent="0.35">
      <c r="D3" s="108" t="s">
        <v>6</v>
      </c>
      <c r="E3" s="108"/>
      <c r="F3" s="108"/>
      <c r="G3" s="108"/>
      <c r="H3" s="108" t="s">
        <v>7</v>
      </c>
      <c r="I3" s="108"/>
      <c r="J3" s="108"/>
      <c r="K3" s="108"/>
      <c r="L3" s="108" t="s">
        <v>10</v>
      </c>
      <c r="M3" s="108"/>
      <c r="N3" s="108"/>
      <c r="O3" s="108"/>
    </row>
    <row r="4" spans="1:18" s="37" customFormat="1" ht="13.5" x14ac:dyDescent="0.35">
      <c r="A4" s="35" t="s">
        <v>11</v>
      </c>
      <c r="B4" s="36" t="s">
        <v>12</v>
      </c>
      <c r="C4" s="37" t="s">
        <v>13</v>
      </c>
      <c r="D4" s="38" t="s">
        <v>14</v>
      </c>
      <c r="E4" s="38" t="s">
        <v>15</v>
      </c>
      <c r="F4" s="38" t="s">
        <v>16</v>
      </c>
      <c r="G4" s="39" t="s">
        <v>10</v>
      </c>
      <c r="H4" s="38" t="s">
        <v>14</v>
      </c>
      <c r="I4" s="38" t="s">
        <v>15</v>
      </c>
      <c r="J4" s="38" t="s">
        <v>16</v>
      </c>
      <c r="K4" s="39" t="s">
        <v>10</v>
      </c>
      <c r="L4" s="38" t="s">
        <v>14</v>
      </c>
      <c r="M4" s="38" t="s">
        <v>15</v>
      </c>
      <c r="N4" s="38" t="s">
        <v>16</v>
      </c>
      <c r="O4" s="39" t="s">
        <v>10</v>
      </c>
    </row>
    <row r="5" spans="1:18" x14ac:dyDescent="0.35">
      <c r="A5" s="40" t="s">
        <v>17</v>
      </c>
      <c r="B5" s="41" t="s">
        <v>215</v>
      </c>
      <c r="C5" s="41" t="s">
        <v>66</v>
      </c>
      <c r="D5" s="54">
        <v>83</v>
      </c>
      <c r="E5" s="54">
        <v>43</v>
      </c>
      <c r="F5" s="54">
        <v>2</v>
      </c>
      <c r="G5" s="55">
        <f t="shared" ref="G5:G24" si="0">SUM(D5:E5)</f>
        <v>126</v>
      </c>
      <c r="H5" s="54">
        <v>96</v>
      </c>
      <c r="I5" s="54">
        <v>39</v>
      </c>
      <c r="J5" s="54">
        <v>3</v>
      </c>
      <c r="K5" s="55">
        <f t="shared" ref="K5:K24" si="1">SUM(H5:J5)</f>
        <v>138</v>
      </c>
      <c r="L5" s="54">
        <f t="shared" ref="L5:N24" si="2">SUM(D5,H5,)</f>
        <v>179</v>
      </c>
      <c r="M5" s="54">
        <f t="shared" si="2"/>
        <v>82</v>
      </c>
      <c r="N5" s="54">
        <f t="shared" si="2"/>
        <v>5</v>
      </c>
      <c r="O5" s="60">
        <f t="shared" ref="O5:O24" si="3">SUM(L5:M5)</f>
        <v>261</v>
      </c>
      <c r="Q5" s="47"/>
      <c r="R5" s="48"/>
    </row>
    <row r="6" spans="1:18" x14ac:dyDescent="0.35">
      <c r="A6" s="40" t="s">
        <v>19</v>
      </c>
      <c r="B6" s="41" t="s">
        <v>216</v>
      </c>
      <c r="C6" s="41" t="s">
        <v>66</v>
      </c>
      <c r="D6" s="54">
        <v>90</v>
      </c>
      <c r="E6" s="54">
        <v>26</v>
      </c>
      <c r="F6" s="54">
        <v>6</v>
      </c>
      <c r="G6" s="55">
        <f t="shared" si="0"/>
        <v>116</v>
      </c>
      <c r="H6" s="54">
        <v>101</v>
      </c>
      <c r="I6" s="54">
        <v>43</v>
      </c>
      <c r="J6" s="54">
        <v>2</v>
      </c>
      <c r="K6" s="55">
        <f t="shared" si="1"/>
        <v>146</v>
      </c>
      <c r="L6" s="54">
        <f t="shared" si="2"/>
        <v>191</v>
      </c>
      <c r="M6" s="54">
        <f t="shared" si="2"/>
        <v>69</v>
      </c>
      <c r="N6" s="54">
        <f t="shared" si="2"/>
        <v>8</v>
      </c>
      <c r="O6" s="60">
        <f t="shared" si="3"/>
        <v>260</v>
      </c>
      <c r="Q6" s="47"/>
      <c r="R6" s="48"/>
    </row>
    <row r="7" spans="1:18" x14ac:dyDescent="0.35">
      <c r="A7" s="40" t="s">
        <v>21</v>
      </c>
      <c r="B7" s="41" t="s">
        <v>217</v>
      </c>
      <c r="C7" s="41" t="s">
        <v>66</v>
      </c>
      <c r="D7" s="54">
        <v>85</v>
      </c>
      <c r="E7" s="54">
        <v>43</v>
      </c>
      <c r="F7" s="54">
        <v>3</v>
      </c>
      <c r="G7" s="55">
        <f t="shared" si="0"/>
        <v>128</v>
      </c>
      <c r="H7" s="54">
        <v>78</v>
      </c>
      <c r="I7" s="54">
        <v>45</v>
      </c>
      <c r="J7" s="54">
        <v>3</v>
      </c>
      <c r="K7" s="55">
        <f t="shared" si="1"/>
        <v>126</v>
      </c>
      <c r="L7" s="54">
        <f t="shared" si="2"/>
        <v>163</v>
      </c>
      <c r="M7" s="54">
        <f t="shared" si="2"/>
        <v>88</v>
      </c>
      <c r="N7" s="54">
        <f t="shared" si="2"/>
        <v>6</v>
      </c>
      <c r="O7" s="60">
        <f t="shared" si="3"/>
        <v>251</v>
      </c>
      <c r="Q7" s="47"/>
      <c r="R7" s="48"/>
    </row>
    <row r="8" spans="1:18" x14ac:dyDescent="0.35">
      <c r="A8" s="40" t="s">
        <v>23</v>
      </c>
      <c r="B8" s="41" t="s">
        <v>218</v>
      </c>
      <c r="C8" s="41" t="s">
        <v>56</v>
      </c>
      <c r="D8" s="54">
        <v>99</v>
      </c>
      <c r="E8" s="54">
        <v>43</v>
      </c>
      <c r="F8" s="54">
        <v>3</v>
      </c>
      <c r="G8" s="55">
        <f t="shared" si="0"/>
        <v>142</v>
      </c>
      <c r="H8" s="54">
        <v>80</v>
      </c>
      <c r="I8" s="54">
        <v>27</v>
      </c>
      <c r="J8" s="54">
        <v>4</v>
      </c>
      <c r="K8" s="55">
        <f t="shared" si="1"/>
        <v>111</v>
      </c>
      <c r="L8" s="54">
        <f t="shared" si="2"/>
        <v>179</v>
      </c>
      <c r="M8" s="54">
        <f t="shared" si="2"/>
        <v>70</v>
      </c>
      <c r="N8" s="54">
        <f t="shared" si="2"/>
        <v>7</v>
      </c>
      <c r="O8" s="60">
        <f t="shared" si="3"/>
        <v>249</v>
      </c>
      <c r="Q8" s="47"/>
      <c r="R8" s="48"/>
    </row>
    <row r="9" spans="1:18" x14ac:dyDescent="0.35">
      <c r="A9" s="40" t="s">
        <v>26</v>
      </c>
      <c r="B9" s="41" t="s">
        <v>219</v>
      </c>
      <c r="C9" s="41" t="s">
        <v>63</v>
      </c>
      <c r="D9" s="54">
        <v>101</v>
      </c>
      <c r="E9" s="54">
        <v>36</v>
      </c>
      <c r="F9" s="54">
        <v>5</v>
      </c>
      <c r="G9" s="55">
        <f t="shared" si="0"/>
        <v>137</v>
      </c>
      <c r="H9" s="54">
        <v>78</v>
      </c>
      <c r="I9" s="54">
        <v>34</v>
      </c>
      <c r="J9" s="54">
        <v>3</v>
      </c>
      <c r="K9" s="55">
        <f t="shared" si="1"/>
        <v>115</v>
      </c>
      <c r="L9" s="54">
        <f t="shared" si="2"/>
        <v>179</v>
      </c>
      <c r="M9" s="54">
        <f t="shared" si="2"/>
        <v>70</v>
      </c>
      <c r="N9" s="54">
        <f t="shared" si="2"/>
        <v>8</v>
      </c>
      <c r="O9" s="60">
        <f t="shared" si="3"/>
        <v>249</v>
      </c>
      <c r="Q9" s="48"/>
      <c r="R9" s="48"/>
    </row>
    <row r="10" spans="1:18" x14ac:dyDescent="0.35">
      <c r="A10" s="40" t="s">
        <v>28</v>
      </c>
      <c r="B10" s="41" t="s">
        <v>220</v>
      </c>
      <c r="C10" s="41" t="s">
        <v>66</v>
      </c>
      <c r="D10" s="54">
        <v>69</v>
      </c>
      <c r="E10" s="54">
        <v>24</v>
      </c>
      <c r="F10" s="54">
        <v>6</v>
      </c>
      <c r="G10" s="55">
        <f t="shared" si="0"/>
        <v>93</v>
      </c>
      <c r="H10" s="54">
        <v>92</v>
      </c>
      <c r="I10" s="54">
        <v>62</v>
      </c>
      <c r="J10" s="54">
        <v>0</v>
      </c>
      <c r="K10" s="55">
        <f t="shared" si="1"/>
        <v>154</v>
      </c>
      <c r="L10" s="54">
        <f t="shared" si="2"/>
        <v>161</v>
      </c>
      <c r="M10" s="54">
        <f t="shared" si="2"/>
        <v>86</v>
      </c>
      <c r="N10" s="54">
        <f t="shared" si="2"/>
        <v>6</v>
      </c>
      <c r="O10" s="60">
        <f t="shared" si="3"/>
        <v>247</v>
      </c>
      <c r="P10" s="61"/>
      <c r="Q10" s="48"/>
      <c r="R10" s="48"/>
    </row>
    <row r="11" spans="1:18" x14ac:dyDescent="0.35">
      <c r="A11" s="40" t="s">
        <v>30</v>
      </c>
      <c r="B11" s="41" t="s">
        <v>221</v>
      </c>
      <c r="C11" s="41" t="s">
        <v>56</v>
      </c>
      <c r="D11" s="54">
        <v>83</v>
      </c>
      <c r="E11" s="54">
        <v>35</v>
      </c>
      <c r="F11" s="54">
        <v>6</v>
      </c>
      <c r="G11" s="55">
        <f t="shared" si="0"/>
        <v>118</v>
      </c>
      <c r="H11" s="54">
        <v>82</v>
      </c>
      <c r="I11" s="54">
        <v>43</v>
      </c>
      <c r="J11" s="54">
        <v>2</v>
      </c>
      <c r="K11" s="55">
        <f t="shared" si="1"/>
        <v>127</v>
      </c>
      <c r="L11" s="54">
        <f t="shared" si="2"/>
        <v>165</v>
      </c>
      <c r="M11" s="54">
        <f t="shared" si="2"/>
        <v>78</v>
      </c>
      <c r="N11" s="54">
        <f t="shared" si="2"/>
        <v>8</v>
      </c>
      <c r="O11" s="60">
        <f t="shared" si="3"/>
        <v>243</v>
      </c>
      <c r="Q11" s="48"/>
      <c r="R11" s="48"/>
    </row>
    <row r="12" spans="1:18" x14ac:dyDescent="0.35">
      <c r="A12" s="40" t="s">
        <v>32</v>
      </c>
      <c r="B12" s="41" t="s">
        <v>222</v>
      </c>
      <c r="C12" s="41" t="s">
        <v>56</v>
      </c>
      <c r="D12" s="54">
        <v>86</v>
      </c>
      <c r="E12" s="54">
        <v>32</v>
      </c>
      <c r="F12" s="54">
        <v>5</v>
      </c>
      <c r="G12" s="55">
        <f t="shared" si="0"/>
        <v>118</v>
      </c>
      <c r="H12" s="54">
        <v>74</v>
      </c>
      <c r="I12" s="54">
        <v>45</v>
      </c>
      <c r="J12" s="54">
        <v>2</v>
      </c>
      <c r="K12" s="55">
        <f t="shared" si="1"/>
        <v>121</v>
      </c>
      <c r="L12" s="54">
        <f t="shared" si="2"/>
        <v>160</v>
      </c>
      <c r="M12" s="54">
        <f t="shared" si="2"/>
        <v>77</v>
      </c>
      <c r="N12" s="54">
        <f t="shared" si="2"/>
        <v>7</v>
      </c>
      <c r="O12" s="60">
        <f t="shared" si="3"/>
        <v>237</v>
      </c>
      <c r="Q12" s="48"/>
      <c r="R12" s="48"/>
    </row>
    <row r="13" spans="1:18" x14ac:dyDescent="0.35">
      <c r="A13" s="40" t="s">
        <v>34</v>
      </c>
      <c r="B13" s="41" t="s">
        <v>223</v>
      </c>
      <c r="C13" s="41" t="s">
        <v>58</v>
      </c>
      <c r="D13" s="54">
        <v>87</v>
      </c>
      <c r="E13" s="54">
        <v>32</v>
      </c>
      <c r="F13" s="54">
        <v>4</v>
      </c>
      <c r="G13" s="55">
        <f t="shared" si="0"/>
        <v>119</v>
      </c>
      <c r="H13" s="54">
        <v>83</v>
      </c>
      <c r="I13" s="54">
        <v>27</v>
      </c>
      <c r="J13" s="54">
        <v>7</v>
      </c>
      <c r="K13" s="55">
        <f t="shared" si="1"/>
        <v>117</v>
      </c>
      <c r="L13" s="54">
        <f t="shared" si="2"/>
        <v>170</v>
      </c>
      <c r="M13" s="54">
        <f t="shared" si="2"/>
        <v>59</v>
      </c>
      <c r="N13" s="54">
        <f t="shared" si="2"/>
        <v>11</v>
      </c>
      <c r="O13" s="60">
        <f t="shared" si="3"/>
        <v>229</v>
      </c>
      <c r="Q13" s="48"/>
      <c r="R13" s="48"/>
    </row>
    <row r="14" spans="1:18" x14ac:dyDescent="0.35">
      <c r="A14" s="40" t="s">
        <v>36</v>
      </c>
      <c r="B14" s="41" t="s">
        <v>224</v>
      </c>
      <c r="C14" s="41" t="s">
        <v>60</v>
      </c>
      <c r="D14" s="54">
        <v>71</v>
      </c>
      <c r="E14" s="54">
        <v>33</v>
      </c>
      <c r="F14" s="54">
        <v>3</v>
      </c>
      <c r="G14" s="55">
        <f t="shared" si="0"/>
        <v>104</v>
      </c>
      <c r="H14" s="54">
        <v>91</v>
      </c>
      <c r="I14" s="54">
        <v>27</v>
      </c>
      <c r="J14" s="54">
        <v>3</v>
      </c>
      <c r="K14" s="55">
        <f t="shared" si="1"/>
        <v>121</v>
      </c>
      <c r="L14" s="54">
        <f t="shared" si="2"/>
        <v>162</v>
      </c>
      <c r="M14" s="54">
        <f t="shared" si="2"/>
        <v>60</v>
      </c>
      <c r="N14" s="54">
        <f t="shared" si="2"/>
        <v>6</v>
      </c>
      <c r="O14" s="60">
        <f t="shared" si="3"/>
        <v>222</v>
      </c>
      <c r="Q14" s="48"/>
      <c r="R14" s="48"/>
    </row>
    <row r="15" spans="1:18" x14ac:dyDescent="0.35">
      <c r="A15" s="40" t="s">
        <v>38</v>
      </c>
      <c r="B15" s="41" t="s">
        <v>225</v>
      </c>
      <c r="C15" s="41" t="s">
        <v>58</v>
      </c>
      <c r="D15" s="54">
        <v>90</v>
      </c>
      <c r="E15" s="54">
        <v>26</v>
      </c>
      <c r="F15" s="54">
        <v>5</v>
      </c>
      <c r="G15" s="55">
        <f t="shared" si="0"/>
        <v>116</v>
      </c>
      <c r="H15" s="54">
        <v>71</v>
      </c>
      <c r="I15" s="54">
        <v>34</v>
      </c>
      <c r="J15" s="54">
        <v>3</v>
      </c>
      <c r="K15" s="55">
        <f t="shared" si="1"/>
        <v>108</v>
      </c>
      <c r="L15" s="54">
        <f t="shared" si="2"/>
        <v>161</v>
      </c>
      <c r="M15" s="54">
        <f t="shared" si="2"/>
        <v>60</v>
      </c>
      <c r="N15" s="54">
        <f t="shared" si="2"/>
        <v>8</v>
      </c>
      <c r="O15" s="60">
        <f t="shared" si="3"/>
        <v>221</v>
      </c>
      <c r="Q15" s="48"/>
      <c r="R15" s="48"/>
    </row>
    <row r="16" spans="1:18" x14ac:dyDescent="0.35">
      <c r="A16" s="40" t="s">
        <v>40</v>
      </c>
      <c r="B16" s="41" t="s">
        <v>226</v>
      </c>
      <c r="C16" s="41" t="s">
        <v>58</v>
      </c>
      <c r="D16" s="54">
        <v>80</v>
      </c>
      <c r="E16" s="54">
        <v>25</v>
      </c>
      <c r="F16" s="54">
        <v>4</v>
      </c>
      <c r="G16" s="55">
        <f t="shared" si="0"/>
        <v>105</v>
      </c>
      <c r="H16" s="54">
        <v>76</v>
      </c>
      <c r="I16" s="54">
        <v>36</v>
      </c>
      <c r="J16" s="54">
        <v>4</v>
      </c>
      <c r="K16" s="55">
        <f t="shared" si="1"/>
        <v>116</v>
      </c>
      <c r="L16" s="54">
        <f t="shared" si="2"/>
        <v>156</v>
      </c>
      <c r="M16" s="54">
        <f t="shared" si="2"/>
        <v>61</v>
      </c>
      <c r="N16" s="54">
        <f t="shared" si="2"/>
        <v>8</v>
      </c>
      <c r="O16" s="60">
        <f t="shared" si="3"/>
        <v>217</v>
      </c>
      <c r="Q16" s="48"/>
      <c r="R16" s="48"/>
    </row>
    <row r="17" spans="1:18" x14ac:dyDescent="0.35">
      <c r="A17" s="40" t="s">
        <v>42</v>
      </c>
      <c r="B17" s="41" t="s">
        <v>227</v>
      </c>
      <c r="C17" s="41" t="s">
        <v>73</v>
      </c>
      <c r="D17" s="54">
        <v>91</v>
      </c>
      <c r="E17" s="54">
        <v>31</v>
      </c>
      <c r="F17" s="54">
        <v>4</v>
      </c>
      <c r="G17" s="55">
        <f t="shared" si="0"/>
        <v>122</v>
      </c>
      <c r="H17" s="54">
        <v>72</v>
      </c>
      <c r="I17" s="54">
        <v>23</v>
      </c>
      <c r="J17" s="54">
        <v>8</v>
      </c>
      <c r="K17" s="55">
        <f t="shared" si="1"/>
        <v>103</v>
      </c>
      <c r="L17" s="54">
        <f t="shared" si="2"/>
        <v>163</v>
      </c>
      <c r="M17" s="54">
        <f t="shared" si="2"/>
        <v>54</v>
      </c>
      <c r="N17" s="54">
        <f t="shared" si="2"/>
        <v>12</v>
      </c>
      <c r="O17" s="60">
        <f t="shared" si="3"/>
        <v>217</v>
      </c>
      <c r="Q17" s="48"/>
      <c r="R17" s="48"/>
    </row>
    <row r="18" spans="1:18" x14ac:dyDescent="0.35">
      <c r="A18" s="40" t="s">
        <v>44</v>
      </c>
      <c r="B18" s="41" t="s">
        <v>228</v>
      </c>
      <c r="C18" s="41" t="s">
        <v>60</v>
      </c>
      <c r="D18" s="54">
        <v>92</v>
      </c>
      <c r="E18" s="54">
        <v>29</v>
      </c>
      <c r="F18" s="54">
        <v>3</v>
      </c>
      <c r="G18" s="55">
        <f t="shared" si="0"/>
        <v>121</v>
      </c>
      <c r="H18" s="54">
        <v>76</v>
      </c>
      <c r="I18" s="54">
        <v>17</v>
      </c>
      <c r="J18" s="54">
        <v>9</v>
      </c>
      <c r="K18" s="55">
        <f t="shared" si="1"/>
        <v>102</v>
      </c>
      <c r="L18" s="54">
        <f t="shared" si="2"/>
        <v>168</v>
      </c>
      <c r="M18" s="54">
        <f t="shared" si="2"/>
        <v>46</v>
      </c>
      <c r="N18" s="54">
        <f t="shared" si="2"/>
        <v>12</v>
      </c>
      <c r="O18" s="60">
        <f t="shared" si="3"/>
        <v>214</v>
      </c>
      <c r="Q18" s="48"/>
      <c r="R18" s="48"/>
    </row>
    <row r="19" spans="1:18" x14ac:dyDescent="0.35">
      <c r="A19" s="40" t="s">
        <v>46</v>
      </c>
      <c r="B19" s="41" t="s">
        <v>229</v>
      </c>
      <c r="C19" s="41" t="s">
        <v>69</v>
      </c>
      <c r="D19" s="54">
        <v>75</v>
      </c>
      <c r="E19" s="54">
        <v>24</v>
      </c>
      <c r="F19" s="54">
        <v>8</v>
      </c>
      <c r="G19" s="55">
        <f t="shared" si="0"/>
        <v>99</v>
      </c>
      <c r="H19" s="54">
        <v>67</v>
      </c>
      <c r="I19" s="54">
        <v>44</v>
      </c>
      <c r="J19" s="54">
        <v>2</v>
      </c>
      <c r="K19" s="55">
        <f t="shared" si="1"/>
        <v>113</v>
      </c>
      <c r="L19" s="54">
        <f t="shared" si="2"/>
        <v>142</v>
      </c>
      <c r="M19" s="54">
        <f t="shared" si="2"/>
        <v>68</v>
      </c>
      <c r="N19" s="54">
        <f t="shared" si="2"/>
        <v>10</v>
      </c>
      <c r="O19" s="60">
        <f t="shared" si="3"/>
        <v>210</v>
      </c>
      <c r="Q19" s="48"/>
      <c r="R19" s="48"/>
    </row>
    <row r="20" spans="1:18" x14ac:dyDescent="0.35">
      <c r="A20" s="40" t="s">
        <v>48</v>
      </c>
      <c r="B20" s="41" t="s">
        <v>230</v>
      </c>
      <c r="C20" s="41" t="s">
        <v>69</v>
      </c>
      <c r="D20" s="54">
        <v>68</v>
      </c>
      <c r="E20" s="54">
        <v>34</v>
      </c>
      <c r="F20" s="54">
        <v>4</v>
      </c>
      <c r="G20" s="55">
        <f t="shared" si="0"/>
        <v>102</v>
      </c>
      <c r="H20" s="54">
        <v>71</v>
      </c>
      <c r="I20" s="54">
        <v>36</v>
      </c>
      <c r="J20" s="54">
        <v>4</v>
      </c>
      <c r="K20" s="55">
        <f t="shared" si="1"/>
        <v>111</v>
      </c>
      <c r="L20" s="54">
        <f t="shared" si="2"/>
        <v>139</v>
      </c>
      <c r="M20" s="54">
        <f t="shared" si="2"/>
        <v>70</v>
      </c>
      <c r="N20" s="54">
        <f t="shared" si="2"/>
        <v>8</v>
      </c>
      <c r="O20" s="60">
        <f t="shared" si="3"/>
        <v>209</v>
      </c>
      <c r="P20" s="61"/>
      <c r="Q20" s="48"/>
      <c r="R20" s="48"/>
    </row>
    <row r="21" spans="1:18" x14ac:dyDescent="0.35">
      <c r="A21" s="40" t="s">
        <v>50</v>
      </c>
      <c r="B21" s="41" t="s">
        <v>231</v>
      </c>
      <c r="C21" s="41" t="s">
        <v>58</v>
      </c>
      <c r="D21" s="54">
        <v>71</v>
      </c>
      <c r="E21" s="54">
        <v>25</v>
      </c>
      <c r="F21" s="54">
        <v>6</v>
      </c>
      <c r="G21" s="55">
        <f t="shared" si="0"/>
        <v>96</v>
      </c>
      <c r="H21" s="54">
        <v>80</v>
      </c>
      <c r="I21" s="54">
        <v>26</v>
      </c>
      <c r="J21" s="54">
        <v>5</v>
      </c>
      <c r="K21" s="55">
        <f t="shared" si="1"/>
        <v>111</v>
      </c>
      <c r="L21" s="54">
        <f t="shared" si="2"/>
        <v>151</v>
      </c>
      <c r="M21" s="54">
        <f t="shared" si="2"/>
        <v>51</v>
      </c>
      <c r="N21" s="54">
        <f t="shared" si="2"/>
        <v>11</v>
      </c>
      <c r="O21" s="60">
        <f t="shared" si="3"/>
        <v>202</v>
      </c>
      <c r="Q21" s="48"/>
      <c r="R21" s="48"/>
    </row>
    <row r="22" spans="1:18" x14ac:dyDescent="0.35">
      <c r="A22" s="40" t="s">
        <v>139</v>
      </c>
      <c r="B22" s="41" t="s">
        <v>232</v>
      </c>
      <c r="C22" s="41" t="s">
        <v>66</v>
      </c>
      <c r="D22" s="54">
        <v>85</v>
      </c>
      <c r="E22" s="54">
        <v>17</v>
      </c>
      <c r="F22" s="54">
        <v>7</v>
      </c>
      <c r="G22" s="55">
        <f t="shared" si="0"/>
        <v>102</v>
      </c>
      <c r="H22" s="54">
        <v>69</v>
      </c>
      <c r="I22" s="54">
        <v>30</v>
      </c>
      <c r="J22" s="54">
        <v>5</v>
      </c>
      <c r="K22" s="55">
        <f t="shared" si="1"/>
        <v>104</v>
      </c>
      <c r="L22" s="54">
        <f t="shared" si="2"/>
        <v>154</v>
      </c>
      <c r="M22" s="54">
        <f t="shared" si="2"/>
        <v>47</v>
      </c>
      <c r="N22" s="54">
        <f t="shared" si="2"/>
        <v>12</v>
      </c>
      <c r="O22" s="60">
        <f t="shared" si="3"/>
        <v>201</v>
      </c>
      <c r="Q22" s="48"/>
      <c r="R22" s="48"/>
    </row>
    <row r="23" spans="1:18" x14ac:dyDescent="0.35">
      <c r="A23" s="40" t="s">
        <v>141</v>
      </c>
      <c r="B23" s="41" t="s">
        <v>233</v>
      </c>
      <c r="C23" s="41" t="s">
        <v>63</v>
      </c>
      <c r="D23" s="54">
        <v>71</v>
      </c>
      <c r="E23" s="54">
        <v>26</v>
      </c>
      <c r="F23" s="54">
        <v>6</v>
      </c>
      <c r="G23" s="55">
        <f t="shared" si="0"/>
        <v>97</v>
      </c>
      <c r="H23" s="54">
        <v>64</v>
      </c>
      <c r="I23" s="54">
        <v>18</v>
      </c>
      <c r="J23" s="54">
        <v>6</v>
      </c>
      <c r="K23" s="55">
        <f t="shared" si="1"/>
        <v>88</v>
      </c>
      <c r="L23" s="54">
        <f t="shared" si="2"/>
        <v>135</v>
      </c>
      <c r="M23" s="54">
        <f t="shared" si="2"/>
        <v>44</v>
      </c>
      <c r="N23" s="54">
        <f t="shared" si="2"/>
        <v>12</v>
      </c>
      <c r="O23" s="60">
        <f t="shared" si="3"/>
        <v>179</v>
      </c>
      <c r="Q23" s="48"/>
      <c r="R23" s="48"/>
    </row>
    <row r="24" spans="1:18" x14ac:dyDescent="0.35">
      <c r="A24" s="40" t="s">
        <v>143</v>
      </c>
      <c r="B24" s="41" t="s">
        <v>234</v>
      </c>
      <c r="C24" s="41" t="s">
        <v>66</v>
      </c>
      <c r="D24" s="54">
        <v>49</v>
      </c>
      <c r="E24" s="54">
        <v>25</v>
      </c>
      <c r="F24" s="54">
        <v>7</v>
      </c>
      <c r="G24" s="55">
        <f t="shared" si="0"/>
        <v>74</v>
      </c>
      <c r="H24" s="54">
        <v>64</v>
      </c>
      <c r="I24" s="54">
        <v>16</v>
      </c>
      <c r="J24" s="54">
        <v>9</v>
      </c>
      <c r="K24" s="55">
        <f t="shared" si="1"/>
        <v>89</v>
      </c>
      <c r="L24" s="54">
        <f t="shared" si="2"/>
        <v>113</v>
      </c>
      <c r="M24" s="54">
        <f t="shared" si="2"/>
        <v>41</v>
      </c>
      <c r="N24" s="54">
        <f t="shared" si="2"/>
        <v>16</v>
      </c>
      <c r="O24" s="60">
        <f t="shared" si="3"/>
        <v>154</v>
      </c>
      <c r="Q24" s="48"/>
      <c r="R24" s="48"/>
    </row>
    <row r="25" spans="1:18" x14ac:dyDescent="0.35">
      <c r="A25" s="40"/>
      <c r="C25" s="37"/>
      <c r="D25" s="54"/>
      <c r="E25" s="54"/>
      <c r="F25" s="54"/>
      <c r="G25" s="55"/>
      <c r="H25" s="54"/>
      <c r="I25" s="54"/>
      <c r="J25" s="54"/>
      <c r="K25" s="55"/>
      <c r="L25" s="54"/>
      <c r="M25" s="54"/>
      <c r="N25" s="54"/>
      <c r="O25" s="60"/>
    </row>
    <row r="26" spans="1:18" x14ac:dyDescent="0.35">
      <c r="A26" s="40"/>
      <c r="B26" s="52" t="s">
        <v>51</v>
      </c>
      <c r="C26" s="56" t="s">
        <v>258</v>
      </c>
      <c r="D26" s="54"/>
      <c r="E26" s="54"/>
      <c r="F26" s="54"/>
      <c r="G26" s="55"/>
      <c r="H26" s="54"/>
      <c r="I26" s="54"/>
      <c r="J26" s="54"/>
      <c r="K26" s="55"/>
      <c r="L26" s="54"/>
      <c r="M26" s="54"/>
      <c r="N26" s="54"/>
      <c r="O26" s="60"/>
    </row>
    <row r="27" spans="1:18" x14ac:dyDescent="0.35">
      <c r="A27" s="40"/>
      <c r="C27" s="56"/>
      <c r="D27" s="54"/>
      <c r="E27" s="54"/>
      <c r="F27" s="54"/>
      <c r="G27" s="55"/>
      <c r="H27" s="54"/>
      <c r="I27" s="54"/>
      <c r="J27" s="54"/>
      <c r="K27" s="55"/>
      <c r="L27" s="54"/>
      <c r="M27" s="54"/>
      <c r="N27" s="54"/>
      <c r="O27" s="60"/>
    </row>
    <row r="28" spans="1:18" x14ac:dyDescent="0.35">
      <c r="A28" s="40"/>
      <c r="B28" s="52" t="s">
        <v>52</v>
      </c>
      <c r="C28" s="58">
        <v>46068</v>
      </c>
      <c r="D28" s="54"/>
      <c r="E28" s="54"/>
      <c r="F28" s="54"/>
      <c r="G28" s="55"/>
      <c r="H28" s="54"/>
      <c r="I28" s="54"/>
      <c r="J28" s="54"/>
      <c r="K28" s="55"/>
      <c r="L28" s="54"/>
      <c r="M28" s="54"/>
      <c r="N28" s="54"/>
      <c r="O28" s="60"/>
    </row>
    <row r="29" spans="1:18" x14ac:dyDescent="0.35">
      <c r="A29" s="40"/>
      <c r="C29" s="37"/>
      <c r="D29" s="54"/>
      <c r="E29" s="54"/>
      <c r="F29" s="54"/>
      <c r="G29" s="55"/>
      <c r="H29" s="54"/>
      <c r="I29" s="54"/>
      <c r="J29" s="54"/>
      <c r="K29" s="55"/>
      <c r="L29" s="54"/>
      <c r="M29" s="54"/>
      <c r="N29" s="54"/>
      <c r="O29" s="60"/>
    </row>
    <row r="30" spans="1:18" x14ac:dyDescent="0.35">
      <c r="A30" s="40"/>
      <c r="C30" s="37"/>
      <c r="D30" s="54"/>
      <c r="E30" s="54"/>
      <c r="F30" s="54"/>
      <c r="G30" s="55"/>
      <c r="H30" s="54"/>
      <c r="I30" s="54"/>
      <c r="J30" s="54"/>
      <c r="K30" s="55"/>
      <c r="L30" s="54"/>
      <c r="M30" s="54"/>
      <c r="N30" s="54"/>
      <c r="O30" s="60"/>
    </row>
    <row r="31" spans="1:18" x14ac:dyDescent="0.35">
      <c r="A31" s="40"/>
      <c r="C31" s="37"/>
      <c r="D31" s="54"/>
      <c r="E31" s="54"/>
      <c r="F31" s="54"/>
      <c r="G31" s="55"/>
      <c r="H31" s="54"/>
      <c r="I31" s="54"/>
      <c r="J31" s="54"/>
      <c r="K31" s="55"/>
      <c r="L31" s="54"/>
      <c r="M31" s="54"/>
      <c r="N31" s="54"/>
      <c r="O31" s="60"/>
    </row>
  </sheetData>
  <mergeCells count="7">
    <mergeCell ref="A1:O1"/>
    <mergeCell ref="D2:I2"/>
    <mergeCell ref="J2:K2"/>
    <mergeCell ref="L2:O2"/>
    <mergeCell ref="D3:G3"/>
    <mergeCell ref="H3:K3"/>
    <mergeCell ref="L3:O3"/>
  </mergeCells>
  <pageMargins left="1" right="1" top="1" bottom="1" header="0.5" footer="0.5"/>
  <pageSetup paperSize="9" fitToHeight="0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72AE13-D7D1-4BEB-8F19-8A94D5551AEC}">
  <dimension ref="A1:R67"/>
  <sheetViews>
    <sheetView zoomScale="150" zoomScaleNormal="150" workbookViewId="0">
      <selection activeCell="A12" sqref="A12:XFD13"/>
    </sheetView>
  </sheetViews>
  <sheetFormatPr defaultColWidth="9" defaultRowHeight="15.5" x14ac:dyDescent="0.35"/>
  <cols>
    <col min="1" max="1" width="3.25" style="30" customWidth="1"/>
    <col min="2" max="2" width="21" style="33" customWidth="1"/>
    <col min="3" max="3" width="25.5" style="29" customWidth="1"/>
    <col min="4" max="4" width="4" style="34" customWidth="1"/>
    <col min="5" max="6" width="3.33203125" style="34" customWidth="1"/>
    <col min="7" max="7" width="3.58203125" style="57" customWidth="1"/>
    <col min="8" max="8" width="4.25" style="34" customWidth="1"/>
    <col min="9" max="10" width="3.33203125" style="34" customWidth="1"/>
    <col min="11" max="11" width="3.58203125" style="57" customWidth="1"/>
    <col min="12" max="12" width="4.33203125" style="34" customWidth="1"/>
    <col min="13" max="13" width="4.25" style="34" bestFit="1" customWidth="1"/>
    <col min="14" max="14" width="3.33203125" style="34" customWidth="1"/>
    <col min="15" max="15" width="6.08203125" style="57" customWidth="1"/>
    <col min="16" max="16" width="9" style="29"/>
    <col min="17" max="17" width="19" style="29" customWidth="1"/>
    <col min="18" max="16384" width="9" style="29"/>
  </cols>
  <sheetData>
    <row r="1" spans="1:18" ht="39.75" customHeight="1" x14ac:dyDescent="0.35">
      <c r="A1" s="104" t="s">
        <v>0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</row>
    <row r="2" spans="1:18" x14ac:dyDescent="0.35">
      <c r="B2" s="31" t="s">
        <v>1</v>
      </c>
      <c r="C2" s="32" t="s">
        <v>212</v>
      </c>
      <c r="D2" s="105" t="s">
        <v>235</v>
      </c>
      <c r="E2" s="105"/>
      <c r="F2" s="105"/>
      <c r="G2" s="105"/>
      <c r="H2" s="105"/>
      <c r="I2" s="105"/>
      <c r="J2" s="121" t="s">
        <v>214</v>
      </c>
      <c r="K2" s="121"/>
      <c r="L2" s="107" t="s">
        <v>56</v>
      </c>
      <c r="M2" s="107"/>
      <c r="N2" s="107"/>
      <c r="O2" s="107"/>
    </row>
    <row r="3" spans="1:18" x14ac:dyDescent="0.35">
      <c r="D3" s="108" t="s">
        <v>6</v>
      </c>
      <c r="E3" s="108"/>
      <c r="F3" s="108"/>
      <c r="G3" s="108"/>
      <c r="H3" s="108" t="s">
        <v>7</v>
      </c>
      <c r="I3" s="108"/>
      <c r="J3" s="108"/>
      <c r="K3" s="108"/>
      <c r="L3" s="108" t="s">
        <v>10</v>
      </c>
      <c r="M3" s="108"/>
      <c r="N3" s="108"/>
      <c r="O3" s="108"/>
    </row>
    <row r="4" spans="1:18" s="37" customFormat="1" ht="13.5" x14ac:dyDescent="0.35">
      <c r="A4" s="35" t="s">
        <v>11</v>
      </c>
      <c r="B4" s="36" t="s">
        <v>12</v>
      </c>
      <c r="C4" s="37" t="s">
        <v>13</v>
      </c>
      <c r="D4" s="38" t="s">
        <v>14</v>
      </c>
      <c r="E4" s="38" t="s">
        <v>15</v>
      </c>
      <c r="F4" s="38" t="s">
        <v>16</v>
      </c>
      <c r="G4" s="39" t="s">
        <v>10</v>
      </c>
      <c r="H4" s="38" t="s">
        <v>14</v>
      </c>
      <c r="I4" s="38" t="s">
        <v>15</v>
      </c>
      <c r="J4" s="38" t="s">
        <v>16</v>
      </c>
      <c r="K4" s="39" t="s">
        <v>10</v>
      </c>
      <c r="L4" s="38" t="s">
        <v>14</v>
      </c>
      <c r="M4" s="38" t="s">
        <v>15</v>
      </c>
      <c r="N4" s="38" t="s">
        <v>16</v>
      </c>
      <c r="O4" s="39" t="s">
        <v>10</v>
      </c>
    </row>
    <row r="5" spans="1:18" x14ac:dyDescent="0.35">
      <c r="A5" s="40" t="s">
        <v>17</v>
      </c>
      <c r="B5" s="41" t="s">
        <v>236</v>
      </c>
      <c r="C5" s="41" t="s">
        <v>58</v>
      </c>
      <c r="D5" s="54">
        <v>77</v>
      </c>
      <c r="E5" s="54">
        <v>42</v>
      </c>
      <c r="F5" s="54">
        <v>5</v>
      </c>
      <c r="G5" s="55">
        <f t="shared" ref="G5:G11" si="0">SUM(D5:E5)</f>
        <v>119</v>
      </c>
      <c r="H5" s="54">
        <v>91</v>
      </c>
      <c r="I5" s="54">
        <v>35</v>
      </c>
      <c r="J5" s="54">
        <v>4</v>
      </c>
      <c r="K5" s="55">
        <f t="shared" ref="K5:K11" si="1">SUM(H5:J5)</f>
        <v>130</v>
      </c>
      <c r="L5" s="54">
        <f t="shared" ref="L5:N11" si="2">SUM(D5,H5,)</f>
        <v>168</v>
      </c>
      <c r="M5" s="54">
        <f t="shared" si="2"/>
        <v>77</v>
      </c>
      <c r="N5" s="54">
        <f t="shared" si="2"/>
        <v>9</v>
      </c>
      <c r="O5" s="60">
        <f t="shared" ref="O5:O11" si="3">SUM(L5:M5)</f>
        <v>245</v>
      </c>
      <c r="Q5" s="47"/>
      <c r="R5" s="48"/>
    </row>
    <row r="6" spans="1:18" x14ac:dyDescent="0.35">
      <c r="A6" s="40" t="s">
        <v>19</v>
      </c>
      <c r="B6" s="41" t="s">
        <v>237</v>
      </c>
      <c r="C6" s="41" t="s">
        <v>58</v>
      </c>
      <c r="D6" s="54">
        <v>84</v>
      </c>
      <c r="E6" s="54">
        <v>35</v>
      </c>
      <c r="F6" s="54">
        <v>4</v>
      </c>
      <c r="G6" s="55">
        <f t="shared" si="0"/>
        <v>119</v>
      </c>
      <c r="H6" s="54">
        <v>89</v>
      </c>
      <c r="I6" s="54">
        <v>33</v>
      </c>
      <c r="J6" s="54">
        <v>4</v>
      </c>
      <c r="K6" s="55">
        <f t="shared" si="1"/>
        <v>126</v>
      </c>
      <c r="L6" s="54">
        <f t="shared" si="2"/>
        <v>173</v>
      </c>
      <c r="M6" s="54">
        <f t="shared" si="2"/>
        <v>68</v>
      </c>
      <c r="N6" s="54">
        <f t="shared" si="2"/>
        <v>8</v>
      </c>
      <c r="O6" s="60">
        <f t="shared" si="3"/>
        <v>241</v>
      </c>
      <c r="Q6" s="47"/>
      <c r="R6" s="48"/>
    </row>
    <row r="7" spans="1:18" x14ac:dyDescent="0.35">
      <c r="A7" s="40" t="s">
        <v>21</v>
      </c>
      <c r="B7" s="41" t="s">
        <v>238</v>
      </c>
      <c r="C7" s="41" t="s">
        <v>66</v>
      </c>
      <c r="D7" s="54">
        <v>88</v>
      </c>
      <c r="E7" s="54">
        <v>26</v>
      </c>
      <c r="F7" s="54">
        <v>3</v>
      </c>
      <c r="G7" s="55">
        <f t="shared" si="0"/>
        <v>114</v>
      </c>
      <c r="H7" s="54">
        <v>97</v>
      </c>
      <c r="I7" s="54">
        <v>27</v>
      </c>
      <c r="J7" s="54">
        <v>6</v>
      </c>
      <c r="K7" s="55">
        <f t="shared" si="1"/>
        <v>130</v>
      </c>
      <c r="L7" s="54">
        <f t="shared" si="2"/>
        <v>185</v>
      </c>
      <c r="M7" s="54">
        <f t="shared" si="2"/>
        <v>53</v>
      </c>
      <c r="N7" s="54">
        <f t="shared" si="2"/>
        <v>9</v>
      </c>
      <c r="O7" s="60">
        <f t="shared" si="3"/>
        <v>238</v>
      </c>
      <c r="R7" s="48"/>
    </row>
    <row r="8" spans="1:18" x14ac:dyDescent="0.35">
      <c r="A8" s="40" t="s">
        <v>23</v>
      </c>
      <c r="B8" s="41" t="s">
        <v>239</v>
      </c>
      <c r="C8" s="41" t="s">
        <v>58</v>
      </c>
      <c r="D8" s="54">
        <v>73</v>
      </c>
      <c r="E8" s="54">
        <v>34</v>
      </c>
      <c r="F8" s="54">
        <v>4</v>
      </c>
      <c r="G8" s="55">
        <f t="shared" si="0"/>
        <v>107</v>
      </c>
      <c r="H8" s="54">
        <v>71</v>
      </c>
      <c r="I8" s="54">
        <v>27</v>
      </c>
      <c r="J8" s="54">
        <v>6</v>
      </c>
      <c r="K8" s="55">
        <f t="shared" si="1"/>
        <v>104</v>
      </c>
      <c r="L8" s="54">
        <f t="shared" si="2"/>
        <v>144</v>
      </c>
      <c r="M8" s="54">
        <f t="shared" si="2"/>
        <v>61</v>
      </c>
      <c r="N8" s="54">
        <f t="shared" si="2"/>
        <v>10</v>
      </c>
      <c r="O8" s="60">
        <f t="shared" si="3"/>
        <v>205</v>
      </c>
      <c r="R8" s="48"/>
    </row>
    <row r="9" spans="1:18" x14ac:dyDescent="0.35">
      <c r="A9" s="40" t="s">
        <v>26</v>
      </c>
      <c r="B9" s="41" t="s">
        <v>240</v>
      </c>
      <c r="C9" s="41" t="s">
        <v>58</v>
      </c>
      <c r="D9" s="54">
        <v>78</v>
      </c>
      <c r="E9" s="54">
        <v>16</v>
      </c>
      <c r="F9" s="54">
        <v>10</v>
      </c>
      <c r="G9" s="55">
        <f t="shared" si="0"/>
        <v>94</v>
      </c>
      <c r="H9" s="54">
        <v>70</v>
      </c>
      <c r="I9" s="54">
        <v>34</v>
      </c>
      <c r="J9" s="54">
        <v>4</v>
      </c>
      <c r="K9" s="55">
        <f t="shared" si="1"/>
        <v>108</v>
      </c>
      <c r="L9" s="54">
        <f t="shared" si="2"/>
        <v>148</v>
      </c>
      <c r="M9" s="54">
        <f t="shared" si="2"/>
        <v>50</v>
      </c>
      <c r="N9" s="54">
        <f t="shared" si="2"/>
        <v>14</v>
      </c>
      <c r="O9" s="60">
        <f t="shared" si="3"/>
        <v>198</v>
      </c>
      <c r="Q9" s="47"/>
      <c r="R9" s="48"/>
    </row>
    <row r="10" spans="1:18" x14ac:dyDescent="0.35">
      <c r="A10" s="40" t="s">
        <v>28</v>
      </c>
      <c r="B10" s="41" t="s">
        <v>241</v>
      </c>
      <c r="C10" s="41" t="s">
        <v>66</v>
      </c>
      <c r="D10" s="54">
        <v>81</v>
      </c>
      <c r="E10" s="54">
        <v>24</v>
      </c>
      <c r="F10" s="54">
        <v>4</v>
      </c>
      <c r="G10" s="55">
        <f t="shared" si="0"/>
        <v>105</v>
      </c>
      <c r="H10" s="54">
        <v>76</v>
      </c>
      <c r="I10" s="54">
        <v>15</v>
      </c>
      <c r="J10" s="54">
        <v>8</v>
      </c>
      <c r="K10" s="55">
        <f t="shared" si="1"/>
        <v>99</v>
      </c>
      <c r="L10" s="54">
        <f t="shared" si="2"/>
        <v>157</v>
      </c>
      <c r="M10" s="54">
        <f t="shared" si="2"/>
        <v>39</v>
      </c>
      <c r="N10" s="54">
        <f t="shared" si="2"/>
        <v>12</v>
      </c>
      <c r="O10" s="60">
        <f t="shared" si="3"/>
        <v>196</v>
      </c>
      <c r="R10" s="48"/>
    </row>
    <row r="11" spans="1:18" x14ac:dyDescent="0.35">
      <c r="A11" s="40" t="s">
        <v>30</v>
      </c>
      <c r="B11" s="41" t="s">
        <v>242</v>
      </c>
      <c r="C11" s="41" t="s">
        <v>60</v>
      </c>
      <c r="D11" s="54">
        <v>75</v>
      </c>
      <c r="E11" s="54">
        <v>23</v>
      </c>
      <c r="F11" s="54">
        <v>5</v>
      </c>
      <c r="G11" s="55">
        <f t="shared" si="0"/>
        <v>98</v>
      </c>
      <c r="H11" s="54">
        <v>72</v>
      </c>
      <c r="I11" s="54">
        <v>25</v>
      </c>
      <c r="J11" s="54">
        <v>5</v>
      </c>
      <c r="K11" s="55">
        <f t="shared" si="1"/>
        <v>102</v>
      </c>
      <c r="L11" s="54">
        <f t="shared" si="2"/>
        <v>147</v>
      </c>
      <c r="M11" s="54">
        <f t="shared" si="2"/>
        <v>48</v>
      </c>
      <c r="N11" s="54">
        <f t="shared" si="2"/>
        <v>10</v>
      </c>
      <c r="O11" s="60">
        <f t="shared" si="3"/>
        <v>195</v>
      </c>
      <c r="R11" s="48"/>
    </row>
    <row r="12" spans="1:18" x14ac:dyDescent="0.35">
      <c r="B12" s="49"/>
      <c r="C12" s="50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</row>
    <row r="13" spans="1:18" x14ac:dyDescent="0.35">
      <c r="A13" s="40"/>
      <c r="B13" s="52" t="s">
        <v>51</v>
      </c>
      <c r="C13" s="56" t="s">
        <v>258</v>
      </c>
      <c r="D13" s="54"/>
      <c r="E13" s="54"/>
      <c r="F13" s="54"/>
      <c r="G13" s="55"/>
      <c r="H13" s="54"/>
      <c r="I13" s="54"/>
      <c r="J13" s="54"/>
      <c r="K13" s="55"/>
      <c r="L13" s="54"/>
      <c r="M13" s="54"/>
      <c r="N13" s="54"/>
      <c r="O13" s="55"/>
    </row>
    <row r="14" spans="1:18" x14ac:dyDescent="0.35">
      <c r="C14" s="56"/>
    </row>
    <row r="15" spans="1:18" s="34" customFormat="1" x14ac:dyDescent="0.35">
      <c r="A15" s="30"/>
      <c r="B15" s="52" t="s">
        <v>52</v>
      </c>
      <c r="C15" s="58">
        <v>46068</v>
      </c>
      <c r="G15" s="57"/>
      <c r="K15" s="57"/>
      <c r="O15" s="57"/>
      <c r="P15" s="29"/>
      <c r="Q15" s="29"/>
      <c r="R15" s="29"/>
    </row>
    <row r="16" spans="1:18" s="34" customFormat="1" x14ac:dyDescent="0.35">
      <c r="A16" s="30"/>
      <c r="B16" s="33"/>
      <c r="C16" s="56"/>
      <c r="G16" s="57"/>
      <c r="K16" s="57"/>
      <c r="O16" s="57"/>
      <c r="P16" s="29"/>
      <c r="Q16" s="29"/>
      <c r="R16" s="29"/>
    </row>
    <row r="17" spans="1:18" s="34" customFormat="1" x14ac:dyDescent="0.35">
      <c r="A17" s="30"/>
      <c r="B17" s="33"/>
      <c r="C17" s="56"/>
      <c r="G17" s="57"/>
      <c r="K17" s="57"/>
      <c r="O17" s="57"/>
      <c r="P17" s="29"/>
      <c r="Q17" s="29"/>
      <c r="R17" s="29"/>
    </row>
    <row r="18" spans="1:18" s="34" customFormat="1" x14ac:dyDescent="0.35">
      <c r="A18" s="30"/>
      <c r="B18" s="33"/>
      <c r="C18" s="56"/>
      <c r="G18" s="57"/>
      <c r="K18" s="57"/>
      <c r="O18" s="57"/>
      <c r="P18" s="29"/>
      <c r="Q18" s="29"/>
      <c r="R18" s="29"/>
    </row>
    <row r="65" spans="1:18" x14ac:dyDescent="0.35">
      <c r="P65" s="57"/>
      <c r="Q65" s="57"/>
      <c r="R65" s="57"/>
    </row>
    <row r="67" spans="1:18" x14ac:dyDescent="0.35">
      <c r="A67" s="57"/>
      <c r="B67" s="57"/>
      <c r="C67" s="57"/>
      <c r="D67" s="57"/>
      <c r="E67" s="57"/>
      <c r="F67" s="57"/>
      <c r="H67" s="57"/>
      <c r="I67" s="57"/>
      <c r="J67" s="57"/>
      <c r="L67" s="57"/>
      <c r="M67" s="57"/>
      <c r="N67" s="57"/>
    </row>
  </sheetData>
  <mergeCells count="7">
    <mergeCell ref="A1:O1"/>
    <mergeCell ref="D2:I2"/>
    <mergeCell ref="J2:K2"/>
    <mergeCell ref="L2:O2"/>
    <mergeCell ref="D3:G3"/>
    <mergeCell ref="H3:K3"/>
    <mergeCell ref="L3:O3"/>
  </mergeCells>
  <pageMargins left="0" right="0" top="0.59055118110236227" bottom="0.59055118110236227" header="0.51181102362204722" footer="0.51181102362204722"/>
  <pageSetup paperSize="9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7396E8-DA7E-47B6-A886-57D07FE138FD}">
  <dimension ref="A1:F15"/>
  <sheetViews>
    <sheetView workbookViewId="0">
      <selection activeCell="H12" sqref="H12"/>
    </sheetView>
  </sheetViews>
  <sheetFormatPr defaultRowHeight="15.5" x14ac:dyDescent="0.35"/>
  <cols>
    <col min="1" max="1" width="3.58203125" style="126" customWidth="1"/>
    <col min="2" max="2" width="19.58203125" customWidth="1"/>
    <col min="3" max="3" width="8.6640625" style="91"/>
  </cols>
  <sheetData>
    <row r="1" spans="1:6" x14ac:dyDescent="0.35">
      <c r="A1" s="122" t="s">
        <v>257</v>
      </c>
      <c r="B1" s="122"/>
      <c r="C1" s="122"/>
      <c r="D1" s="122"/>
      <c r="E1" s="122"/>
      <c r="F1" s="122"/>
    </row>
    <row r="2" spans="1:6" x14ac:dyDescent="0.35">
      <c r="A2" s="123"/>
      <c r="B2" s="124"/>
      <c r="C2" s="125"/>
      <c r="D2" s="124"/>
      <c r="E2" s="124"/>
      <c r="F2" s="124"/>
    </row>
    <row r="3" spans="1:6" x14ac:dyDescent="0.35">
      <c r="B3" s="127" t="s">
        <v>13</v>
      </c>
      <c r="C3" s="127" t="s">
        <v>243</v>
      </c>
      <c r="D3" s="127" t="s">
        <v>244</v>
      </c>
      <c r="E3" s="127" t="s">
        <v>245</v>
      </c>
    </row>
    <row r="4" spans="1:6" x14ac:dyDescent="0.35">
      <c r="A4" s="126" t="s">
        <v>17</v>
      </c>
      <c r="B4" t="s">
        <v>246</v>
      </c>
      <c r="C4" s="91">
        <v>6</v>
      </c>
      <c r="D4" s="91">
        <v>3</v>
      </c>
      <c r="E4" s="91">
        <v>5</v>
      </c>
    </row>
    <row r="5" spans="1:6" x14ac:dyDescent="0.35">
      <c r="A5" s="126" t="s">
        <v>19</v>
      </c>
      <c r="B5" t="s">
        <v>254</v>
      </c>
      <c r="C5" s="91">
        <v>2</v>
      </c>
      <c r="D5" s="91">
        <v>1</v>
      </c>
      <c r="E5" s="91">
        <v>1</v>
      </c>
    </row>
    <row r="6" spans="1:6" x14ac:dyDescent="0.35">
      <c r="A6" s="126" t="s">
        <v>21</v>
      </c>
      <c r="B6" s="96" t="s">
        <v>255</v>
      </c>
      <c r="C6" s="91">
        <v>1</v>
      </c>
      <c r="D6" s="91">
        <v>1</v>
      </c>
      <c r="E6" s="91">
        <v>2</v>
      </c>
    </row>
    <row r="7" spans="1:6" x14ac:dyDescent="0.35">
      <c r="A7" s="126" t="s">
        <v>23</v>
      </c>
      <c r="B7" s="96" t="s">
        <v>25</v>
      </c>
      <c r="C7" s="91">
        <v>1</v>
      </c>
      <c r="D7" s="91">
        <v>1</v>
      </c>
      <c r="E7" s="91"/>
    </row>
    <row r="8" spans="1:6" x14ac:dyDescent="0.35">
      <c r="A8" s="126" t="s">
        <v>23</v>
      </c>
      <c r="B8" s="96" t="s">
        <v>256</v>
      </c>
      <c r="C8" s="91">
        <v>1</v>
      </c>
      <c r="D8" s="91">
        <v>1</v>
      </c>
    </row>
    <row r="9" spans="1:6" x14ac:dyDescent="0.35">
      <c r="A9" s="126" t="s">
        <v>28</v>
      </c>
      <c r="B9" t="s">
        <v>250</v>
      </c>
      <c r="C9" s="91">
        <v>1</v>
      </c>
      <c r="D9" s="91"/>
      <c r="E9" s="91">
        <v>1</v>
      </c>
    </row>
    <row r="10" spans="1:6" x14ac:dyDescent="0.35">
      <c r="A10" s="126" t="s">
        <v>30</v>
      </c>
      <c r="B10" t="s">
        <v>247</v>
      </c>
      <c r="D10" s="91">
        <v>1</v>
      </c>
      <c r="E10" s="91">
        <v>1</v>
      </c>
    </row>
    <row r="11" spans="1:6" x14ac:dyDescent="0.35">
      <c r="A11" s="126" t="s">
        <v>30</v>
      </c>
      <c r="B11" t="s">
        <v>249</v>
      </c>
      <c r="D11" s="91">
        <v>1</v>
      </c>
      <c r="E11" s="91">
        <v>1</v>
      </c>
    </row>
    <row r="12" spans="1:6" x14ac:dyDescent="0.35">
      <c r="A12" s="126" t="s">
        <v>34</v>
      </c>
      <c r="B12" t="s">
        <v>248</v>
      </c>
      <c r="D12" s="91">
        <v>1</v>
      </c>
      <c r="E12" s="91"/>
    </row>
    <row r="13" spans="1:6" x14ac:dyDescent="0.35">
      <c r="A13" s="126" t="s">
        <v>34</v>
      </c>
      <c r="B13" t="s">
        <v>252</v>
      </c>
      <c r="D13" s="91">
        <v>1</v>
      </c>
      <c r="E13" s="91"/>
    </row>
    <row r="14" spans="1:6" x14ac:dyDescent="0.35">
      <c r="A14" s="126" t="s">
        <v>34</v>
      </c>
      <c r="B14" s="96" t="s">
        <v>253</v>
      </c>
      <c r="D14" s="91">
        <v>1</v>
      </c>
      <c r="E14" s="91"/>
    </row>
    <row r="15" spans="1:6" x14ac:dyDescent="0.35">
      <c r="A15" s="126" t="s">
        <v>40</v>
      </c>
      <c r="B15" s="96" t="s">
        <v>251</v>
      </c>
      <c r="D15" s="91"/>
      <c r="E15" s="91">
        <v>1</v>
      </c>
    </row>
  </sheetData>
  <sortState xmlns:xlrd2="http://schemas.microsoft.com/office/spreadsheetml/2017/richdata2" ref="B4:E15">
    <sortCondition descending="1" ref="C4:C15"/>
    <sortCondition descending="1" ref="D4:D15"/>
    <sortCondition descending="1" ref="E4:E15"/>
  </sortState>
  <mergeCells count="1">
    <mergeCell ref="A1:F1"/>
  </mergeCells>
  <phoneticPr fontId="19" type="noConversion"/>
  <pageMargins left="0.78740157499999996" right="0.78740157499999996" top="0.984251969" bottom="0.984251969" header="0.4921259845" footer="0.4921259845"/>
  <pageSetup paperSize="9" orientation="landscape" horizontalDpi="12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F4EDE2-4617-49E3-9C2C-C788E3E8C0FA}">
  <dimension ref="A1:AA28"/>
  <sheetViews>
    <sheetView zoomScale="150" zoomScaleNormal="150" workbookViewId="0">
      <selection activeCell="X14" sqref="X14"/>
    </sheetView>
  </sheetViews>
  <sheetFormatPr defaultColWidth="9" defaultRowHeight="15.5" x14ac:dyDescent="0.35"/>
  <cols>
    <col min="1" max="1" width="3.25" style="70" customWidth="1"/>
    <col min="2" max="2" width="21" style="74" customWidth="1"/>
    <col min="3" max="3" width="22.25" style="69" customWidth="1"/>
    <col min="4" max="4" width="4" style="42" customWidth="1"/>
    <col min="5" max="6" width="3.33203125" style="42" customWidth="1"/>
    <col min="7" max="7" width="3.58203125" style="73" customWidth="1"/>
    <col min="8" max="8" width="3.83203125" style="42" customWidth="1"/>
    <col min="9" max="10" width="3.33203125" style="42" customWidth="1"/>
    <col min="11" max="11" width="3.58203125" style="73" customWidth="1"/>
    <col min="12" max="12" width="4" style="42" customWidth="1"/>
    <col min="13" max="14" width="3.33203125" style="42" customWidth="1"/>
    <col min="15" max="15" width="3.58203125" style="73" customWidth="1"/>
    <col min="16" max="16" width="4" style="42" customWidth="1"/>
    <col min="17" max="18" width="3.33203125" style="42" customWidth="1"/>
    <col min="19" max="19" width="3.58203125" style="73" customWidth="1"/>
    <col min="20" max="22" width="3.9140625" style="42" customWidth="1"/>
    <col min="23" max="23" width="3.58203125" style="73" customWidth="1"/>
    <col min="24" max="24" width="9" style="69"/>
    <col min="25" max="25" width="9.83203125" style="69" bestFit="1" customWidth="1"/>
    <col min="26" max="26" width="22.58203125" style="69" customWidth="1"/>
    <col min="27" max="16384" width="9" style="69"/>
  </cols>
  <sheetData>
    <row r="1" spans="1:27" ht="39.75" customHeight="1" x14ac:dyDescent="0.35">
      <c r="A1" s="109" t="s">
        <v>0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109"/>
      <c r="T1" s="109"/>
      <c r="U1" s="109"/>
      <c r="V1" s="109"/>
      <c r="W1" s="109"/>
    </row>
    <row r="2" spans="1:27" x14ac:dyDescent="0.35">
      <c r="B2" s="71" t="s">
        <v>1</v>
      </c>
      <c r="C2" s="72" t="s">
        <v>53</v>
      </c>
      <c r="D2" s="110" t="s">
        <v>155</v>
      </c>
      <c r="E2" s="110"/>
      <c r="F2" s="110"/>
      <c r="G2" s="110"/>
      <c r="H2" s="110"/>
      <c r="I2" s="110"/>
      <c r="J2" s="111" t="s">
        <v>55</v>
      </c>
      <c r="K2" s="111"/>
      <c r="L2" s="111"/>
      <c r="M2" s="111"/>
      <c r="N2" s="111"/>
      <c r="O2" s="112" t="s">
        <v>84</v>
      </c>
      <c r="P2" s="112"/>
      <c r="Q2" s="112"/>
      <c r="R2" s="112"/>
      <c r="S2" s="112"/>
      <c r="T2" s="112"/>
      <c r="U2" s="112"/>
      <c r="V2" s="112"/>
      <c r="W2" s="112"/>
    </row>
    <row r="3" spans="1:27" x14ac:dyDescent="0.35">
      <c r="D3" s="113" t="s">
        <v>6</v>
      </c>
      <c r="E3" s="113"/>
      <c r="F3" s="113"/>
      <c r="G3" s="113"/>
      <c r="H3" s="113" t="s">
        <v>7</v>
      </c>
      <c r="I3" s="113"/>
      <c r="J3" s="113"/>
      <c r="K3" s="113"/>
      <c r="L3" s="113" t="s">
        <v>8</v>
      </c>
      <c r="M3" s="113"/>
      <c r="N3" s="113"/>
      <c r="O3" s="113"/>
      <c r="P3" s="113" t="s">
        <v>9</v>
      </c>
      <c r="Q3" s="113"/>
      <c r="R3" s="113"/>
      <c r="S3" s="113"/>
      <c r="T3" s="113" t="s">
        <v>10</v>
      </c>
      <c r="U3" s="113"/>
      <c r="V3" s="113"/>
      <c r="W3" s="113"/>
    </row>
    <row r="4" spans="1:27" s="77" customFormat="1" ht="13.5" x14ac:dyDescent="0.35">
      <c r="A4" s="75" t="s">
        <v>11</v>
      </c>
      <c r="B4" s="76" t="s">
        <v>12</v>
      </c>
      <c r="C4" s="77" t="s">
        <v>13</v>
      </c>
      <c r="D4" s="78" t="s">
        <v>14</v>
      </c>
      <c r="E4" s="78" t="s">
        <v>15</v>
      </c>
      <c r="F4" s="78" t="s">
        <v>16</v>
      </c>
      <c r="G4" s="79" t="s">
        <v>10</v>
      </c>
      <c r="H4" s="78" t="s">
        <v>14</v>
      </c>
      <c r="I4" s="78" t="s">
        <v>15</v>
      </c>
      <c r="J4" s="78" t="s">
        <v>16</v>
      </c>
      <c r="K4" s="79" t="s">
        <v>10</v>
      </c>
      <c r="L4" s="78" t="s">
        <v>14</v>
      </c>
      <c r="M4" s="78" t="s">
        <v>15</v>
      </c>
      <c r="N4" s="78" t="s">
        <v>16</v>
      </c>
      <c r="O4" s="79" t="s">
        <v>10</v>
      </c>
      <c r="P4" s="78" t="s">
        <v>14</v>
      </c>
      <c r="Q4" s="78" t="s">
        <v>15</v>
      </c>
      <c r="R4" s="78" t="s">
        <v>16</v>
      </c>
      <c r="S4" s="79" t="s">
        <v>10</v>
      </c>
      <c r="T4" s="78" t="s">
        <v>14</v>
      </c>
      <c r="U4" s="78" t="s">
        <v>15</v>
      </c>
      <c r="V4" s="78" t="s">
        <v>16</v>
      </c>
      <c r="W4" s="79" t="s">
        <v>10</v>
      </c>
    </row>
    <row r="5" spans="1:27" x14ac:dyDescent="0.35">
      <c r="A5" s="80" t="s">
        <v>17</v>
      </c>
      <c r="B5" s="74" t="s">
        <v>156</v>
      </c>
      <c r="C5" s="74" t="s">
        <v>101</v>
      </c>
      <c r="D5" s="42">
        <v>84</v>
      </c>
      <c r="E5" s="42">
        <v>53</v>
      </c>
      <c r="F5" s="42">
        <v>1</v>
      </c>
      <c r="G5" s="43">
        <f t="shared" ref="G5:G12" si="0">SUM(D5:E5)</f>
        <v>137</v>
      </c>
      <c r="H5" s="42">
        <v>95</v>
      </c>
      <c r="I5" s="42">
        <v>36</v>
      </c>
      <c r="J5" s="42">
        <v>3</v>
      </c>
      <c r="K5" s="43">
        <f>SUM(H5:I5)</f>
        <v>131</v>
      </c>
      <c r="L5" s="42">
        <v>101</v>
      </c>
      <c r="M5" s="42">
        <v>53</v>
      </c>
      <c r="N5" s="42">
        <v>2</v>
      </c>
      <c r="O5" s="43">
        <f t="shared" ref="O5:O12" si="1">SUM(L5:M5)</f>
        <v>154</v>
      </c>
      <c r="P5" s="42">
        <v>84</v>
      </c>
      <c r="Q5" s="42">
        <v>32</v>
      </c>
      <c r="R5" s="42">
        <v>1</v>
      </c>
      <c r="S5" s="43">
        <f t="shared" ref="S5:S10" si="2">SUM(P5:Q5)</f>
        <v>116</v>
      </c>
      <c r="T5" s="44">
        <f t="shared" ref="T5:V12" si="3">SUM(D5,H5,L5,P5)</f>
        <v>364</v>
      </c>
      <c r="U5" s="44">
        <f t="shared" si="3"/>
        <v>174</v>
      </c>
      <c r="V5" s="44">
        <f t="shared" si="3"/>
        <v>7</v>
      </c>
      <c r="W5" s="81">
        <f t="shared" ref="W5:W12" si="4">SUM(T5:U5)</f>
        <v>538</v>
      </c>
      <c r="Y5" s="82"/>
      <c r="Z5" s="82"/>
      <c r="AA5" s="82"/>
    </row>
    <row r="6" spans="1:27" x14ac:dyDescent="0.35">
      <c r="A6" s="80" t="s">
        <v>19</v>
      </c>
      <c r="B6" s="74" t="s">
        <v>157</v>
      </c>
      <c r="C6" s="74" t="s">
        <v>94</v>
      </c>
      <c r="D6" s="42">
        <v>96</v>
      </c>
      <c r="E6" s="42">
        <v>43</v>
      </c>
      <c r="F6" s="42">
        <v>2</v>
      </c>
      <c r="G6" s="43">
        <f t="shared" si="0"/>
        <v>139</v>
      </c>
      <c r="H6" s="42">
        <v>96</v>
      </c>
      <c r="I6" s="42">
        <v>36</v>
      </c>
      <c r="J6" s="42">
        <v>2</v>
      </c>
      <c r="K6" s="43">
        <f>SUM(H6:I6)</f>
        <v>132</v>
      </c>
      <c r="L6" s="42">
        <v>90</v>
      </c>
      <c r="M6" s="42">
        <v>42</v>
      </c>
      <c r="N6" s="42">
        <v>2</v>
      </c>
      <c r="O6" s="43">
        <f t="shared" si="1"/>
        <v>132</v>
      </c>
      <c r="P6" s="42">
        <v>72</v>
      </c>
      <c r="Q6" s="42">
        <v>44</v>
      </c>
      <c r="R6" s="42">
        <v>1</v>
      </c>
      <c r="S6" s="43">
        <f t="shared" si="2"/>
        <v>116</v>
      </c>
      <c r="T6" s="44">
        <f t="shared" si="3"/>
        <v>354</v>
      </c>
      <c r="U6" s="44">
        <f t="shared" si="3"/>
        <v>165</v>
      </c>
      <c r="V6" s="44">
        <f t="shared" si="3"/>
        <v>7</v>
      </c>
      <c r="W6" s="81">
        <f t="shared" si="4"/>
        <v>519</v>
      </c>
      <c r="Y6" s="82"/>
      <c r="Z6" s="82"/>
      <c r="AA6" s="82"/>
    </row>
    <row r="7" spans="1:27" x14ac:dyDescent="0.35">
      <c r="A7" s="80" t="s">
        <v>21</v>
      </c>
      <c r="B7" s="74" t="s">
        <v>158</v>
      </c>
      <c r="C7" s="74" t="s">
        <v>72</v>
      </c>
      <c r="D7" s="42">
        <v>83</v>
      </c>
      <c r="E7" s="42">
        <v>42</v>
      </c>
      <c r="F7" s="42">
        <v>2</v>
      </c>
      <c r="G7" s="43">
        <f t="shared" si="0"/>
        <v>125</v>
      </c>
      <c r="H7" s="42">
        <v>73</v>
      </c>
      <c r="I7" s="42">
        <v>43</v>
      </c>
      <c r="J7" s="42">
        <v>0</v>
      </c>
      <c r="K7" s="43">
        <f>SUM(H7:I7)</f>
        <v>116</v>
      </c>
      <c r="L7" s="42">
        <v>94</v>
      </c>
      <c r="M7" s="42">
        <v>44</v>
      </c>
      <c r="N7" s="42">
        <v>1</v>
      </c>
      <c r="O7" s="43">
        <f t="shared" si="1"/>
        <v>138</v>
      </c>
      <c r="P7" s="42">
        <v>88</v>
      </c>
      <c r="Q7" s="42">
        <v>31</v>
      </c>
      <c r="R7" s="42">
        <v>4</v>
      </c>
      <c r="S7" s="43">
        <f t="shared" si="2"/>
        <v>119</v>
      </c>
      <c r="T7" s="44">
        <f t="shared" si="3"/>
        <v>338</v>
      </c>
      <c r="U7" s="44">
        <f t="shared" si="3"/>
        <v>160</v>
      </c>
      <c r="V7" s="44">
        <f t="shared" si="3"/>
        <v>7</v>
      </c>
      <c r="W7" s="81">
        <f t="shared" si="4"/>
        <v>498</v>
      </c>
      <c r="Y7" s="82"/>
      <c r="Z7" s="82"/>
      <c r="AA7" s="82"/>
    </row>
    <row r="8" spans="1:27" x14ac:dyDescent="0.35">
      <c r="A8" s="80" t="s">
        <v>23</v>
      </c>
      <c r="B8" s="74" t="s">
        <v>159</v>
      </c>
      <c r="C8" s="74" t="s">
        <v>58</v>
      </c>
      <c r="D8" s="42">
        <v>86</v>
      </c>
      <c r="E8" s="42">
        <v>43</v>
      </c>
      <c r="F8" s="42">
        <v>1</v>
      </c>
      <c r="G8" s="43">
        <f t="shared" si="0"/>
        <v>129</v>
      </c>
      <c r="H8" s="42">
        <v>83</v>
      </c>
      <c r="I8" s="42">
        <v>29</v>
      </c>
      <c r="J8" s="42">
        <v>6</v>
      </c>
      <c r="K8" s="43">
        <f>SUM(H8:J8)</f>
        <v>118</v>
      </c>
      <c r="L8" s="42">
        <v>87</v>
      </c>
      <c r="M8" s="42">
        <v>33</v>
      </c>
      <c r="N8" s="42">
        <v>1</v>
      </c>
      <c r="O8" s="43">
        <f t="shared" si="1"/>
        <v>120</v>
      </c>
      <c r="P8" s="42">
        <v>92</v>
      </c>
      <c r="Q8" s="42">
        <v>34</v>
      </c>
      <c r="R8" s="42">
        <v>3</v>
      </c>
      <c r="S8" s="43">
        <f t="shared" si="2"/>
        <v>126</v>
      </c>
      <c r="T8" s="44">
        <f t="shared" si="3"/>
        <v>348</v>
      </c>
      <c r="U8" s="44">
        <f t="shared" si="3"/>
        <v>139</v>
      </c>
      <c r="V8" s="44">
        <f t="shared" si="3"/>
        <v>11</v>
      </c>
      <c r="W8" s="81">
        <f t="shared" si="4"/>
        <v>487</v>
      </c>
      <c r="Y8" s="82"/>
      <c r="Z8" s="82"/>
      <c r="AA8" s="82"/>
    </row>
    <row r="9" spans="1:27" x14ac:dyDescent="0.35">
      <c r="A9" s="80" t="s">
        <v>26</v>
      </c>
      <c r="B9" s="74" t="s">
        <v>160</v>
      </c>
      <c r="C9" s="74" t="s">
        <v>84</v>
      </c>
      <c r="D9" s="42">
        <v>74</v>
      </c>
      <c r="E9" s="42">
        <v>32</v>
      </c>
      <c r="F9" s="83">
        <v>3</v>
      </c>
      <c r="G9" s="43">
        <f t="shared" si="0"/>
        <v>106</v>
      </c>
      <c r="H9" s="42">
        <v>95</v>
      </c>
      <c r="I9" s="42">
        <v>25</v>
      </c>
      <c r="J9" s="42">
        <v>7</v>
      </c>
      <c r="K9" s="43">
        <f>SUM(H9:I9)</f>
        <v>120</v>
      </c>
      <c r="L9" s="42">
        <v>88</v>
      </c>
      <c r="M9" s="42">
        <v>41</v>
      </c>
      <c r="N9" s="42">
        <v>2</v>
      </c>
      <c r="O9" s="43">
        <f t="shared" si="1"/>
        <v>129</v>
      </c>
      <c r="P9" s="42">
        <v>85</v>
      </c>
      <c r="Q9" s="42">
        <v>35</v>
      </c>
      <c r="R9" s="42">
        <v>4</v>
      </c>
      <c r="S9" s="43">
        <f t="shared" si="2"/>
        <v>120</v>
      </c>
      <c r="T9" s="44">
        <f t="shared" si="3"/>
        <v>342</v>
      </c>
      <c r="U9" s="44">
        <f t="shared" si="3"/>
        <v>133</v>
      </c>
      <c r="V9" s="44">
        <f t="shared" si="3"/>
        <v>16</v>
      </c>
      <c r="W9" s="81">
        <f t="shared" si="4"/>
        <v>475</v>
      </c>
      <c r="Y9" s="82"/>
      <c r="Z9" s="82"/>
      <c r="AA9" s="82"/>
    </row>
    <row r="10" spans="1:27" x14ac:dyDescent="0.35">
      <c r="A10" s="80" t="s">
        <v>28</v>
      </c>
      <c r="B10" s="74" t="s">
        <v>161</v>
      </c>
      <c r="C10" s="74" t="s">
        <v>72</v>
      </c>
      <c r="D10" s="42">
        <v>100</v>
      </c>
      <c r="E10" s="42">
        <v>33</v>
      </c>
      <c r="F10" s="42">
        <v>4</v>
      </c>
      <c r="G10" s="43">
        <f t="shared" si="0"/>
        <v>133</v>
      </c>
      <c r="H10" s="42">
        <v>96</v>
      </c>
      <c r="I10" s="42">
        <v>24</v>
      </c>
      <c r="J10" s="42">
        <v>4</v>
      </c>
      <c r="K10" s="43">
        <f>SUM(H10:I10)</f>
        <v>120</v>
      </c>
      <c r="L10" s="42">
        <v>84</v>
      </c>
      <c r="M10" s="42">
        <v>14</v>
      </c>
      <c r="N10" s="42">
        <v>8</v>
      </c>
      <c r="O10" s="43">
        <f t="shared" si="1"/>
        <v>98</v>
      </c>
      <c r="P10" s="42">
        <v>85</v>
      </c>
      <c r="Q10" s="42">
        <v>27</v>
      </c>
      <c r="R10" s="42">
        <v>6</v>
      </c>
      <c r="S10" s="43">
        <f t="shared" si="2"/>
        <v>112</v>
      </c>
      <c r="T10" s="44">
        <f t="shared" si="3"/>
        <v>365</v>
      </c>
      <c r="U10" s="44">
        <f t="shared" si="3"/>
        <v>98</v>
      </c>
      <c r="V10" s="44">
        <f t="shared" si="3"/>
        <v>22</v>
      </c>
      <c r="W10" s="81">
        <f t="shared" si="4"/>
        <v>463</v>
      </c>
      <c r="Y10" s="82"/>
      <c r="Z10" s="82"/>
      <c r="AA10" s="82"/>
    </row>
    <row r="11" spans="1:27" s="84" customFormat="1" x14ac:dyDescent="0.35">
      <c r="A11" s="80" t="s">
        <v>30</v>
      </c>
      <c r="B11" s="74" t="s">
        <v>162</v>
      </c>
      <c r="C11" s="74" t="s">
        <v>125</v>
      </c>
      <c r="D11" s="42">
        <v>80</v>
      </c>
      <c r="E11" s="42">
        <v>27</v>
      </c>
      <c r="F11" s="42">
        <v>3</v>
      </c>
      <c r="G11" s="43">
        <f t="shared" si="0"/>
        <v>107</v>
      </c>
      <c r="H11" s="42">
        <v>79</v>
      </c>
      <c r="I11" s="42">
        <v>26</v>
      </c>
      <c r="J11" s="42">
        <v>2</v>
      </c>
      <c r="K11" s="43">
        <f>SUM(H11:I11)</f>
        <v>105</v>
      </c>
      <c r="L11" s="42">
        <v>86</v>
      </c>
      <c r="M11" s="42">
        <v>53</v>
      </c>
      <c r="N11" s="42">
        <v>2</v>
      </c>
      <c r="O11" s="43">
        <f t="shared" si="1"/>
        <v>139</v>
      </c>
      <c r="P11" s="42">
        <v>83</v>
      </c>
      <c r="Q11" s="42">
        <v>27</v>
      </c>
      <c r="R11" s="42">
        <v>7</v>
      </c>
      <c r="S11" s="43">
        <f>SUM(P11:R11)</f>
        <v>117</v>
      </c>
      <c r="T11" s="44">
        <f t="shared" si="3"/>
        <v>328</v>
      </c>
      <c r="U11" s="44">
        <f t="shared" si="3"/>
        <v>133</v>
      </c>
      <c r="V11" s="44">
        <f t="shared" si="3"/>
        <v>14</v>
      </c>
      <c r="W11" s="81">
        <f t="shared" si="4"/>
        <v>461</v>
      </c>
    </row>
    <row r="12" spans="1:27" x14ac:dyDescent="0.35">
      <c r="A12" s="80" t="s">
        <v>32</v>
      </c>
      <c r="B12" s="74" t="s">
        <v>163</v>
      </c>
      <c r="C12" s="74" t="s">
        <v>73</v>
      </c>
      <c r="D12" s="42">
        <v>73</v>
      </c>
      <c r="E12" s="42">
        <v>32</v>
      </c>
      <c r="F12" s="42">
        <v>4</v>
      </c>
      <c r="G12" s="43">
        <f t="shared" si="0"/>
        <v>105</v>
      </c>
      <c r="H12" s="42">
        <v>78</v>
      </c>
      <c r="I12" s="42">
        <v>26</v>
      </c>
      <c r="J12" s="42">
        <v>5</v>
      </c>
      <c r="K12" s="43">
        <f>SUM(H12:J12)</f>
        <v>109</v>
      </c>
      <c r="L12" s="42">
        <v>79</v>
      </c>
      <c r="M12" s="42">
        <v>33</v>
      </c>
      <c r="N12" s="42">
        <v>4</v>
      </c>
      <c r="O12" s="43">
        <f t="shared" si="1"/>
        <v>112</v>
      </c>
      <c r="P12" s="42">
        <v>73</v>
      </c>
      <c r="Q12" s="42">
        <v>32</v>
      </c>
      <c r="R12" s="42">
        <v>5</v>
      </c>
      <c r="S12" s="43">
        <f>SUM(P12:Q12)</f>
        <v>105</v>
      </c>
      <c r="T12" s="44">
        <f t="shared" si="3"/>
        <v>303</v>
      </c>
      <c r="U12" s="44">
        <f t="shared" si="3"/>
        <v>123</v>
      </c>
      <c r="V12" s="44">
        <f t="shared" si="3"/>
        <v>18</v>
      </c>
      <c r="W12" s="81">
        <f t="shared" si="4"/>
        <v>426</v>
      </c>
      <c r="Y12" s="82"/>
      <c r="Z12" s="82"/>
      <c r="AA12" s="82"/>
    </row>
    <row r="13" spans="1:27" s="84" customFormat="1" ht="15" x14ac:dyDescent="0.3">
      <c r="A13" s="80"/>
      <c r="B13" s="85"/>
      <c r="C13" s="74"/>
      <c r="D13" s="86"/>
      <c r="E13" s="86"/>
      <c r="F13" s="86"/>
      <c r="G13" s="87"/>
      <c r="H13" s="86"/>
      <c r="I13" s="86"/>
      <c r="J13" s="86"/>
      <c r="K13" s="87"/>
      <c r="L13" s="86"/>
      <c r="M13" s="86"/>
      <c r="N13" s="86"/>
      <c r="O13" s="87"/>
      <c r="P13" s="86"/>
      <c r="Q13" s="86"/>
      <c r="R13" s="86"/>
      <c r="S13" s="87"/>
      <c r="T13" s="86"/>
      <c r="U13" s="86"/>
      <c r="V13" s="86"/>
      <c r="W13" s="87"/>
    </row>
    <row r="14" spans="1:27" x14ac:dyDescent="0.35">
      <c r="A14" s="80"/>
      <c r="B14" s="85" t="s">
        <v>51</v>
      </c>
      <c r="C14" s="88" t="s">
        <v>164</v>
      </c>
      <c r="D14" s="83"/>
      <c r="E14" s="83"/>
      <c r="F14" s="83"/>
      <c r="G14" s="87"/>
      <c r="H14" s="83"/>
      <c r="I14" s="83"/>
      <c r="J14" s="83"/>
      <c r="K14" s="87"/>
      <c r="L14" s="83"/>
      <c r="M14" s="83"/>
      <c r="N14" s="83"/>
      <c r="O14" s="87"/>
      <c r="P14" s="83"/>
      <c r="Q14" s="83"/>
      <c r="R14" s="83"/>
      <c r="S14" s="87"/>
      <c r="T14" s="83"/>
      <c r="U14" s="83"/>
      <c r="V14" s="83"/>
      <c r="W14" s="87"/>
    </row>
    <row r="15" spans="1:27" x14ac:dyDescent="0.35">
      <c r="C15" s="89"/>
    </row>
    <row r="16" spans="1:27" x14ac:dyDescent="0.35">
      <c r="B16" s="85" t="s">
        <v>52</v>
      </c>
      <c r="C16" s="90">
        <v>46067</v>
      </c>
      <c r="L16" s="91"/>
    </row>
    <row r="17" spans="2:3" x14ac:dyDescent="0.35">
      <c r="C17" s="89"/>
    </row>
    <row r="18" spans="2:3" x14ac:dyDescent="0.35">
      <c r="C18" s="74"/>
    </row>
    <row r="19" spans="2:3" x14ac:dyDescent="0.35">
      <c r="C19" s="74"/>
    </row>
    <row r="20" spans="2:3" x14ac:dyDescent="0.35">
      <c r="C20" s="74"/>
    </row>
    <row r="21" spans="2:3" x14ac:dyDescent="0.35">
      <c r="C21" s="74"/>
    </row>
    <row r="22" spans="2:3" x14ac:dyDescent="0.35">
      <c r="C22" s="74"/>
    </row>
    <row r="23" spans="2:3" x14ac:dyDescent="0.35">
      <c r="C23" s="74"/>
    </row>
    <row r="24" spans="2:3" x14ac:dyDescent="0.35">
      <c r="C24" s="74"/>
    </row>
    <row r="25" spans="2:3" x14ac:dyDescent="0.35">
      <c r="C25" s="74"/>
    </row>
    <row r="26" spans="2:3" x14ac:dyDescent="0.35">
      <c r="C26" s="74"/>
    </row>
    <row r="27" spans="2:3" x14ac:dyDescent="0.35">
      <c r="C27" s="74"/>
    </row>
    <row r="28" spans="2:3" x14ac:dyDescent="0.35">
      <c r="B28" s="85"/>
      <c r="C28" s="74"/>
    </row>
  </sheetData>
  <mergeCells count="9">
    <mergeCell ref="A1:W1"/>
    <mergeCell ref="D2:I2"/>
    <mergeCell ref="J2:N2"/>
    <mergeCell ref="O2:W2"/>
    <mergeCell ref="D3:G3"/>
    <mergeCell ref="H3:K3"/>
    <mergeCell ref="L3:O3"/>
    <mergeCell ref="P3:S3"/>
    <mergeCell ref="T3:W3"/>
  </mergeCells>
  <pageMargins left="0" right="0" top="0.59055118110236227" bottom="0.59055118110236227" header="0.51181102362204722" footer="0.51181102362204722"/>
  <pageSetup paperSize="9" orientation="landscape" horizontalDpi="12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FD9302-F1F8-4B7B-9B2A-EB00A9C67B90}">
  <dimension ref="A1:X32"/>
  <sheetViews>
    <sheetView zoomScale="200" zoomScaleNormal="200" workbookViewId="0">
      <selection activeCell="H37" sqref="H37"/>
    </sheetView>
  </sheetViews>
  <sheetFormatPr defaultRowHeight="15.5" x14ac:dyDescent="0.35"/>
  <cols>
    <col min="1" max="1" width="4.6640625" customWidth="1"/>
    <col min="2" max="2" width="18.58203125" customWidth="1"/>
    <col min="3" max="3" width="13.33203125" customWidth="1"/>
    <col min="4" max="4" width="3.9140625" customWidth="1"/>
    <col min="5" max="6" width="3.33203125" customWidth="1"/>
    <col min="7" max="8" width="3.9140625" customWidth="1"/>
    <col min="9" max="10" width="3.33203125" customWidth="1"/>
    <col min="11" max="12" width="3.9140625" customWidth="1"/>
    <col min="13" max="14" width="3.33203125" customWidth="1"/>
    <col min="15" max="16" width="3.9140625" customWidth="1"/>
    <col min="17" max="18" width="3.33203125" customWidth="1"/>
    <col min="19" max="21" width="3.9140625" customWidth="1"/>
    <col min="22" max="22" width="3.33203125" customWidth="1"/>
    <col min="23" max="23" width="4.33203125" customWidth="1"/>
  </cols>
  <sheetData>
    <row r="1" spans="1:24" ht="22.5" x14ac:dyDescent="0.35">
      <c r="A1" s="104" t="s">
        <v>0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  <c r="R1" s="104"/>
      <c r="S1" s="104"/>
      <c r="T1" s="104"/>
    </row>
    <row r="2" spans="1:24" x14ac:dyDescent="0.35">
      <c r="A2" s="27"/>
      <c r="B2" s="31" t="s">
        <v>1</v>
      </c>
      <c r="C2" s="32" t="s">
        <v>53</v>
      </c>
      <c r="D2" s="105" t="s">
        <v>206</v>
      </c>
      <c r="E2" s="105"/>
      <c r="F2" s="105"/>
      <c r="G2" s="106" t="s">
        <v>55</v>
      </c>
      <c r="H2" s="106"/>
      <c r="I2" s="106"/>
      <c r="J2" s="106"/>
      <c r="K2" s="106"/>
      <c r="L2" s="107" t="s">
        <v>112</v>
      </c>
      <c r="M2" s="107"/>
      <c r="N2" s="107"/>
      <c r="O2" s="107"/>
      <c r="P2" s="107"/>
      <c r="Q2" s="107"/>
      <c r="R2" s="107"/>
      <c r="S2" s="107"/>
      <c r="T2" s="107"/>
    </row>
    <row r="3" spans="1:24" x14ac:dyDescent="0.35">
      <c r="A3" s="27"/>
      <c r="B3" s="33"/>
      <c r="C3" s="29"/>
      <c r="D3" s="108" t="s">
        <v>6</v>
      </c>
      <c r="E3" s="108"/>
      <c r="F3" s="108"/>
      <c r="G3" s="108"/>
      <c r="H3" s="108" t="s">
        <v>7</v>
      </c>
      <c r="I3" s="108"/>
      <c r="J3" s="108"/>
      <c r="K3" s="108"/>
      <c r="L3" s="108" t="s">
        <v>8</v>
      </c>
      <c r="M3" s="108"/>
      <c r="N3" s="108"/>
      <c r="O3" s="108"/>
      <c r="P3" s="108" t="s">
        <v>9</v>
      </c>
      <c r="Q3" s="108"/>
      <c r="R3" s="108"/>
      <c r="S3" s="108"/>
      <c r="T3" s="96"/>
      <c r="U3" s="34" t="s">
        <v>10</v>
      </c>
      <c r="V3" s="34"/>
      <c r="W3" s="34"/>
      <c r="X3" s="34"/>
    </row>
    <row r="4" spans="1:24" x14ac:dyDescent="0.35">
      <c r="A4" s="64" t="s">
        <v>11</v>
      </c>
      <c r="B4" s="36" t="s">
        <v>12</v>
      </c>
      <c r="C4" s="37" t="s">
        <v>13</v>
      </c>
      <c r="D4" s="38" t="s">
        <v>14</v>
      </c>
      <c r="E4" s="38" t="s">
        <v>15</v>
      </c>
      <c r="F4" s="38" t="s">
        <v>16</v>
      </c>
      <c r="G4" s="39" t="s">
        <v>10</v>
      </c>
      <c r="H4" s="38" t="s">
        <v>14</v>
      </c>
      <c r="I4" s="38" t="s">
        <v>15</v>
      </c>
      <c r="J4" s="38" t="s">
        <v>16</v>
      </c>
      <c r="K4" s="39" t="s">
        <v>10</v>
      </c>
      <c r="L4" s="38" t="s">
        <v>14</v>
      </c>
      <c r="M4" s="38" t="s">
        <v>15</v>
      </c>
      <c r="N4" s="38" t="s">
        <v>16</v>
      </c>
      <c r="O4" s="39" t="s">
        <v>10</v>
      </c>
      <c r="P4" s="38" t="s">
        <v>14</v>
      </c>
      <c r="Q4" s="38" t="s">
        <v>15</v>
      </c>
      <c r="R4" s="38" t="s">
        <v>16</v>
      </c>
      <c r="S4" s="39" t="s">
        <v>10</v>
      </c>
      <c r="T4" s="38" t="s">
        <v>14</v>
      </c>
      <c r="U4" s="38" t="s">
        <v>15</v>
      </c>
      <c r="V4" s="38" t="s">
        <v>16</v>
      </c>
      <c r="W4" s="99" t="s">
        <v>10</v>
      </c>
    </row>
    <row r="5" spans="1:24" x14ac:dyDescent="0.35">
      <c r="A5" s="6" t="s">
        <v>17</v>
      </c>
      <c r="B5" s="41" t="s">
        <v>181</v>
      </c>
      <c r="C5" s="41" t="s">
        <v>112</v>
      </c>
      <c r="D5" s="97">
        <v>109</v>
      </c>
      <c r="E5" s="97">
        <v>60</v>
      </c>
      <c r="F5" s="97">
        <v>0</v>
      </c>
      <c r="G5" s="43">
        <f t="shared" ref="G5:G28" si="0">IF(D5&lt;&gt;"",SUM(D5:E5),"")</f>
        <v>169</v>
      </c>
      <c r="H5" s="97">
        <v>95</v>
      </c>
      <c r="I5" s="97">
        <v>40</v>
      </c>
      <c r="J5" s="97">
        <v>2</v>
      </c>
      <c r="K5" s="43">
        <f t="shared" ref="K5:K28" si="1">IF(H5&lt;&gt;"",SUM(H5:I5),"")</f>
        <v>135</v>
      </c>
      <c r="L5" s="97">
        <v>103</v>
      </c>
      <c r="M5" s="97">
        <v>62</v>
      </c>
      <c r="N5" s="97">
        <v>1</v>
      </c>
      <c r="O5" s="43">
        <f t="shared" ref="O5:O28" si="2">IF(L5&lt;&gt;"",SUM(L5:M5),"")</f>
        <v>165</v>
      </c>
      <c r="P5" s="97">
        <v>93</v>
      </c>
      <c r="Q5" s="97">
        <v>71</v>
      </c>
      <c r="R5" s="97">
        <v>1</v>
      </c>
      <c r="S5" s="43">
        <f t="shared" ref="S5:S28" si="3">IF(P5&lt;&gt;"",SUM(P5:Q5),"")</f>
        <v>164</v>
      </c>
      <c r="T5" s="98">
        <f t="shared" ref="T5:V28" si="4">IF(D5&lt;&gt;"",D5+H5+L5+P5,"")</f>
        <v>400</v>
      </c>
      <c r="U5" s="98">
        <f t="shared" si="4"/>
        <v>233</v>
      </c>
      <c r="V5" s="98">
        <f t="shared" si="4"/>
        <v>4</v>
      </c>
      <c r="W5" s="81">
        <f t="shared" ref="W5:W28" si="5">SUM(T5:U5)</f>
        <v>633</v>
      </c>
    </row>
    <row r="6" spans="1:24" x14ac:dyDescent="0.35">
      <c r="A6" s="6" t="s">
        <v>19</v>
      </c>
      <c r="B6" s="41" t="s">
        <v>182</v>
      </c>
      <c r="C6" s="41" t="s">
        <v>72</v>
      </c>
      <c r="D6" s="97">
        <v>90</v>
      </c>
      <c r="E6" s="97">
        <v>52</v>
      </c>
      <c r="F6" s="97">
        <v>0</v>
      </c>
      <c r="G6" s="43">
        <f t="shared" si="0"/>
        <v>142</v>
      </c>
      <c r="H6" s="97">
        <v>110</v>
      </c>
      <c r="I6" s="97">
        <v>56</v>
      </c>
      <c r="J6" s="97">
        <v>0</v>
      </c>
      <c r="K6" s="43">
        <f t="shared" si="1"/>
        <v>166</v>
      </c>
      <c r="L6" s="97">
        <v>88</v>
      </c>
      <c r="M6" s="97">
        <v>68</v>
      </c>
      <c r="N6" s="97">
        <v>0</v>
      </c>
      <c r="O6" s="43">
        <f t="shared" si="2"/>
        <v>156</v>
      </c>
      <c r="P6" s="97">
        <v>108</v>
      </c>
      <c r="Q6" s="97">
        <v>49</v>
      </c>
      <c r="R6" s="97">
        <v>0</v>
      </c>
      <c r="S6" s="43">
        <f t="shared" si="3"/>
        <v>157</v>
      </c>
      <c r="T6" s="98">
        <f t="shared" si="4"/>
        <v>396</v>
      </c>
      <c r="U6" s="98">
        <f t="shared" si="4"/>
        <v>225</v>
      </c>
      <c r="V6" s="98">
        <f t="shared" si="4"/>
        <v>0</v>
      </c>
      <c r="W6" s="81">
        <f t="shared" si="5"/>
        <v>621</v>
      </c>
    </row>
    <row r="7" spans="1:24" x14ac:dyDescent="0.35">
      <c r="A7" s="6" t="s">
        <v>21</v>
      </c>
      <c r="B7" s="41" t="s">
        <v>183</v>
      </c>
      <c r="C7" s="41" t="s">
        <v>112</v>
      </c>
      <c r="D7" s="97">
        <v>102</v>
      </c>
      <c r="E7" s="97">
        <v>36</v>
      </c>
      <c r="F7" s="97">
        <v>2</v>
      </c>
      <c r="G7" s="43">
        <f t="shared" si="0"/>
        <v>138</v>
      </c>
      <c r="H7" s="97">
        <v>107</v>
      </c>
      <c r="I7" s="97">
        <v>52</v>
      </c>
      <c r="J7" s="97">
        <v>0</v>
      </c>
      <c r="K7" s="43">
        <f t="shared" si="1"/>
        <v>159</v>
      </c>
      <c r="L7" s="97">
        <v>95</v>
      </c>
      <c r="M7" s="97">
        <v>44</v>
      </c>
      <c r="N7" s="97">
        <v>1</v>
      </c>
      <c r="O7" s="43">
        <f t="shared" si="2"/>
        <v>139</v>
      </c>
      <c r="P7" s="97">
        <v>94</v>
      </c>
      <c r="Q7" s="97">
        <v>72</v>
      </c>
      <c r="R7" s="97">
        <v>0</v>
      </c>
      <c r="S7" s="43">
        <f t="shared" si="3"/>
        <v>166</v>
      </c>
      <c r="T7" s="98">
        <f t="shared" si="4"/>
        <v>398</v>
      </c>
      <c r="U7" s="98">
        <f t="shared" si="4"/>
        <v>204</v>
      </c>
      <c r="V7" s="98">
        <f t="shared" si="4"/>
        <v>3</v>
      </c>
      <c r="W7" s="81">
        <f t="shared" si="5"/>
        <v>602</v>
      </c>
    </row>
    <row r="8" spans="1:24" x14ac:dyDescent="0.35">
      <c r="A8" s="6" t="s">
        <v>23</v>
      </c>
      <c r="B8" s="41" t="s">
        <v>184</v>
      </c>
      <c r="C8" s="41" t="s">
        <v>84</v>
      </c>
      <c r="D8" s="97">
        <v>83</v>
      </c>
      <c r="E8" s="97">
        <v>54</v>
      </c>
      <c r="F8" s="97">
        <v>0</v>
      </c>
      <c r="G8" s="43">
        <f t="shared" si="0"/>
        <v>137</v>
      </c>
      <c r="H8" s="97">
        <v>108</v>
      </c>
      <c r="I8" s="97">
        <v>66</v>
      </c>
      <c r="J8" s="97">
        <v>0</v>
      </c>
      <c r="K8" s="43">
        <f t="shared" si="1"/>
        <v>174</v>
      </c>
      <c r="L8" s="97">
        <v>83</v>
      </c>
      <c r="M8" s="97">
        <v>36</v>
      </c>
      <c r="N8" s="97">
        <v>0</v>
      </c>
      <c r="O8" s="43">
        <f t="shared" si="2"/>
        <v>119</v>
      </c>
      <c r="P8" s="97">
        <v>99</v>
      </c>
      <c r="Q8" s="97">
        <v>72</v>
      </c>
      <c r="R8" s="97">
        <v>0</v>
      </c>
      <c r="S8" s="43">
        <f t="shared" si="3"/>
        <v>171</v>
      </c>
      <c r="T8" s="98">
        <f t="shared" si="4"/>
        <v>373</v>
      </c>
      <c r="U8" s="98">
        <f t="shared" si="4"/>
        <v>228</v>
      </c>
      <c r="V8" s="98">
        <f t="shared" si="4"/>
        <v>0</v>
      </c>
      <c r="W8" s="81">
        <f t="shared" si="5"/>
        <v>601</v>
      </c>
    </row>
    <row r="9" spans="1:24" x14ac:dyDescent="0.35">
      <c r="A9" s="6" t="s">
        <v>26</v>
      </c>
      <c r="B9" s="41" t="s">
        <v>185</v>
      </c>
      <c r="C9" s="41" t="s">
        <v>73</v>
      </c>
      <c r="D9" s="97">
        <v>100</v>
      </c>
      <c r="E9" s="97">
        <v>72</v>
      </c>
      <c r="F9" s="97">
        <v>1</v>
      </c>
      <c r="G9" s="43">
        <f t="shared" si="0"/>
        <v>172</v>
      </c>
      <c r="H9" s="97">
        <v>93</v>
      </c>
      <c r="I9" s="97">
        <v>58</v>
      </c>
      <c r="J9" s="97">
        <v>0</v>
      </c>
      <c r="K9" s="43">
        <f t="shared" si="1"/>
        <v>151</v>
      </c>
      <c r="L9" s="97">
        <v>93</v>
      </c>
      <c r="M9" s="97">
        <v>42</v>
      </c>
      <c r="N9" s="97">
        <v>0</v>
      </c>
      <c r="O9" s="43">
        <f t="shared" si="2"/>
        <v>135</v>
      </c>
      <c r="P9" s="97">
        <v>85</v>
      </c>
      <c r="Q9" s="97">
        <v>52</v>
      </c>
      <c r="R9" s="97">
        <v>1</v>
      </c>
      <c r="S9" s="43">
        <f t="shared" si="3"/>
        <v>137</v>
      </c>
      <c r="T9" s="98">
        <f t="shared" si="4"/>
        <v>371</v>
      </c>
      <c r="U9" s="98">
        <f t="shared" si="4"/>
        <v>224</v>
      </c>
      <c r="V9" s="98">
        <f t="shared" si="4"/>
        <v>2</v>
      </c>
      <c r="W9" s="81">
        <f t="shared" si="5"/>
        <v>595</v>
      </c>
    </row>
    <row r="10" spans="1:24" x14ac:dyDescent="0.35">
      <c r="A10" s="6" t="s">
        <v>28</v>
      </c>
      <c r="B10" s="41" t="s">
        <v>186</v>
      </c>
      <c r="C10" s="41" t="s">
        <v>63</v>
      </c>
      <c r="D10" s="97">
        <v>103</v>
      </c>
      <c r="E10" s="97">
        <v>34</v>
      </c>
      <c r="F10" s="97">
        <v>2</v>
      </c>
      <c r="G10" s="43">
        <f t="shared" si="0"/>
        <v>137</v>
      </c>
      <c r="H10" s="97">
        <v>96</v>
      </c>
      <c r="I10" s="97">
        <v>51</v>
      </c>
      <c r="J10" s="97">
        <v>0</v>
      </c>
      <c r="K10" s="43">
        <f t="shared" si="1"/>
        <v>147</v>
      </c>
      <c r="L10" s="97">
        <v>102</v>
      </c>
      <c r="M10" s="97">
        <v>54</v>
      </c>
      <c r="N10" s="97">
        <v>1</v>
      </c>
      <c r="O10" s="43">
        <f t="shared" si="2"/>
        <v>156</v>
      </c>
      <c r="P10" s="97">
        <v>101</v>
      </c>
      <c r="Q10" s="97">
        <v>54</v>
      </c>
      <c r="R10" s="97">
        <v>1</v>
      </c>
      <c r="S10" s="43">
        <f t="shared" si="3"/>
        <v>155</v>
      </c>
      <c r="T10" s="98">
        <f t="shared" si="4"/>
        <v>402</v>
      </c>
      <c r="U10" s="98">
        <f t="shared" si="4"/>
        <v>193</v>
      </c>
      <c r="V10" s="98">
        <f t="shared" si="4"/>
        <v>4</v>
      </c>
      <c r="W10" s="81">
        <f t="shared" si="5"/>
        <v>595</v>
      </c>
    </row>
    <row r="11" spans="1:24" x14ac:dyDescent="0.35">
      <c r="A11" s="6" t="s">
        <v>30</v>
      </c>
      <c r="B11" s="41" t="s">
        <v>187</v>
      </c>
      <c r="C11" s="41" t="s">
        <v>112</v>
      </c>
      <c r="D11" s="97">
        <v>98</v>
      </c>
      <c r="E11" s="97">
        <v>61</v>
      </c>
      <c r="F11" s="97">
        <v>1</v>
      </c>
      <c r="G11" s="43">
        <f t="shared" si="0"/>
        <v>159</v>
      </c>
      <c r="H11" s="97">
        <v>95</v>
      </c>
      <c r="I11" s="97">
        <v>44</v>
      </c>
      <c r="J11" s="97">
        <v>0</v>
      </c>
      <c r="K11" s="43">
        <f t="shared" si="1"/>
        <v>139</v>
      </c>
      <c r="L11" s="97">
        <v>96</v>
      </c>
      <c r="M11" s="97">
        <v>54</v>
      </c>
      <c r="N11" s="97">
        <v>1</v>
      </c>
      <c r="O11" s="43">
        <f t="shared" si="2"/>
        <v>150</v>
      </c>
      <c r="P11" s="97">
        <v>101</v>
      </c>
      <c r="Q11" s="97">
        <v>44</v>
      </c>
      <c r="R11" s="97">
        <v>1</v>
      </c>
      <c r="S11" s="43">
        <f t="shared" si="3"/>
        <v>145</v>
      </c>
      <c r="T11" s="98">
        <f t="shared" si="4"/>
        <v>390</v>
      </c>
      <c r="U11" s="98">
        <f t="shared" si="4"/>
        <v>203</v>
      </c>
      <c r="V11" s="98">
        <f t="shared" si="4"/>
        <v>3</v>
      </c>
      <c r="W11" s="81">
        <f t="shared" si="5"/>
        <v>593</v>
      </c>
    </row>
    <row r="12" spans="1:24" x14ac:dyDescent="0.35">
      <c r="A12" s="6" t="s">
        <v>32</v>
      </c>
      <c r="B12" s="41" t="s">
        <v>188</v>
      </c>
      <c r="C12" s="41" t="s">
        <v>63</v>
      </c>
      <c r="D12" s="97">
        <v>91</v>
      </c>
      <c r="E12" s="97">
        <v>52</v>
      </c>
      <c r="F12" s="97">
        <v>0</v>
      </c>
      <c r="G12" s="43">
        <f t="shared" si="0"/>
        <v>143</v>
      </c>
      <c r="H12" s="97">
        <v>104</v>
      </c>
      <c r="I12" s="97">
        <v>49</v>
      </c>
      <c r="J12" s="97">
        <v>0</v>
      </c>
      <c r="K12" s="43">
        <f t="shared" si="1"/>
        <v>153</v>
      </c>
      <c r="L12" s="97">
        <v>93</v>
      </c>
      <c r="M12" s="97">
        <v>44</v>
      </c>
      <c r="N12" s="97">
        <v>2</v>
      </c>
      <c r="O12" s="43">
        <f t="shared" si="2"/>
        <v>137</v>
      </c>
      <c r="P12" s="97">
        <v>91</v>
      </c>
      <c r="Q12" s="97">
        <v>63</v>
      </c>
      <c r="R12" s="97">
        <v>1</v>
      </c>
      <c r="S12" s="43">
        <f t="shared" si="3"/>
        <v>154</v>
      </c>
      <c r="T12" s="98">
        <f t="shared" si="4"/>
        <v>379</v>
      </c>
      <c r="U12" s="98">
        <f t="shared" si="4"/>
        <v>208</v>
      </c>
      <c r="V12" s="98">
        <f t="shared" si="4"/>
        <v>3</v>
      </c>
      <c r="W12" s="81">
        <f t="shared" si="5"/>
        <v>587</v>
      </c>
    </row>
    <row r="13" spans="1:24" x14ac:dyDescent="0.35">
      <c r="A13" s="6" t="s">
        <v>34</v>
      </c>
      <c r="B13" s="41" t="s">
        <v>189</v>
      </c>
      <c r="C13" s="41" t="s">
        <v>56</v>
      </c>
      <c r="D13" s="97">
        <v>97</v>
      </c>
      <c r="E13" s="97">
        <v>45</v>
      </c>
      <c r="F13" s="97">
        <v>1</v>
      </c>
      <c r="G13" s="43">
        <f t="shared" si="0"/>
        <v>142</v>
      </c>
      <c r="H13" s="97">
        <v>87</v>
      </c>
      <c r="I13" s="97">
        <v>53</v>
      </c>
      <c r="J13" s="97">
        <v>1</v>
      </c>
      <c r="K13" s="43">
        <f t="shared" si="1"/>
        <v>140</v>
      </c>
      <c r="L13" s="97">
        <v>103</v>
      </c>
      <c r="M13" s="97">
        <v>45</v>
      </c>
      <c r="N13" s="97">
        <v>1</v>
      </c>
      <c r="O13" s="43">
        <f t="shared" si="2"/>
        <v>148</v>
      </c>
      <c r="P13" s="97">
        <v>92</v>
      </c>
      <c r="Q13" s="97">
        <v>63</v>
      </c>
      <c r="R13" s="97">
        <v>0</v>
      </c>
      <c r="S13" s="43">
        <f t="shared" si="3"/>
        <v>155</v>
      </c>
      <c r="T13" s="98">
        <f t="shared" si="4"/>
        <v>379</v>
      </c>
      <c r="U13" s="98">
        <f t="shared" si="4"/>
        <v>206</v>
      </c>
      <c r="V13" s="98">
        <f t="shared" si="4"/>
        <v>3</v>
      </c>
      <c r="W13" s="81">
        <f t="shared" si="5"/>
        <v>585</v>
      </c>
    </row>
    <row r="14" spans="1:24" x14ac:dyDescent="0.35">
      <c r="A14" s="6" t="s">
        <v>36</v>
      </c>
      <c r="B14" s="41" t="s">
        <v>190</v>
      </c>
      <c r="C14" s="41" t="s">
        <v>63</v>
      </c>
      <c r="D14" s="97">
        <v>99</v>
      </c>
      <c r="E14" s="97">
        <v>45</v>
      </c>
      <c r="F14" s="97">
        <v>1</v>
      </c>
      <c r="G14" s="43">
        <f t="shared" si="0"/>
        <v>144</v>
      </c>
      <c r="H14" s="97">
        <v>90</v>
      </c>
      <c r="I14" s="97">
        <v>52</v>
      </c>
      <c r="J14" s="97">
        <v>0</v>
      </c>
      <c r="K14" s="43">
        <f t="shared" si="1"/>
        <v>142</v>
      </c>
      <c r="L14" s="97">
        <v>100</v>
      </c>
      <c r="M14" s="97">
        <v>63</v>
      </c>
      <c r="N14" s="97">
        <v>1</v>
      </c>
      <c r="O14" s="43">
        <f t="shared" si="2"/>
        <v>163</v>
      </c>
      <c r="P14" s="97">
        <v>91</v>
      </c>
      <c r="Q14" s="97">
        <v>45</v>
      </c>
      <c r="R14" s="97">
        <v>0</v>
      </c>
      <c r="S14" s="43">
        <f t="shared" si="3"/>
        <v>136</v>
      </c>
      <c r="T14" s="98">
        <f t="shared" si="4"/>
        <v>380</v>
      </c>
      <c r="U14" s="98">
        <f t="shared" si="4"/>
        <v>205</v>
      </c>
      <c r="V14" s="98">
        <f t="shared" si="4"/>
        <v>2</v>
      </c>
      <c r="W14" s="81">
        <f t="shared" si="5"/>
        <v>585</v>
      </c>
    </row>
    <row r="15" spans="1:24" x14ac:dyDescent="0.35">
      <c r="A15" s="6" t="s">
        <v>38</v>
      </c>
      <c r="B15" s="41" t="s">
        <v>191</v>
      </c>
      <c r="C15" s="41" t="s">
        <v>60</v>
      </c>
      <c r="D15" s="97">
        <v>100</v>
      </c>
      <c r="E15" s="97">
        <v>53</v>
      </c>
      <c r="F15" s="97">
        <v>1</v>
      </c>
      <c r="G15" s="43">
        <f t="shared" si="0"/>
        <v>153</v>
      </c>
      <c r="H15" s="97">
        <v>82</v>
      </c>
      <c r="I15" s="97">
        <v>63</v>
      </c>
      <c r="J15" s="97">
        <v>0</v>
      </c>
      <c r="K15" s="43">
        <f t="shared" si="1"/>
        <v>145</v>
      </c>
      <c r="L15" s="97">
        <v>88</v>
      </c>
      <c r="M15" s="97">
        <v>51</v>
      </c>
      <c r="N15" s="97">
        <v>1</v>
      </c>
      <c r="O15" s="43">
        <f t="shared" si="2"/>
        <v>139</v>
      </c>
      <c r="P15" s="97">
        <v>89</v>
      </c>
      <c r="Q15" s="97">
        <v>54</v>
      </c>
      <c r="R15" s="97">
        <v>1</v>
      </c>
      <c r="S15" s="43">
        <f t="shared" si="3"/>
        <v>143</v>
      </c>
      <c r="T15" s="98">
        <f t="shared" si="4"/>
        <v>359</v>
      </c>
      <c r="U15" s="98">
        <f t="shared" si="4"/>
        <v>221</v>
      </c>
      <c r="V15" s="98">
        <f t="shared" si="4"/>
        <v>3</v>
      </c>
      <c r="W15" s="81">
        <f t="shared" si="5"/>
        <v>580</v>
      </c>
    </row>
    <row r="16" spans="1:24" x14ac:dyDescent="0.35">
      <c r="A16" s="6" t="s">
        <v>40</v>
      </c>
      <c r="B16" s="41" t="s">
        <v>192</v>
      </c>
      <c r="C16" s="41" t="s">
        <v>84</v>
      </c>
      <c r="D16" s="97">
        <v>91</v>
      </c>
      <c r="E16" s="97">
        <v>51</v>
      </c>
      <c r="F16" s="97">
        <v>0</v>
      </c>
      <c r="G16" s="43">
        <f t="shared" si="0"/>
        <v>142</v>
      </c>
      <c r="H16" s="97">
        <v>98</v>
      </c>
      <c r="I16" s="97">
        <v>48</v>
      </c>
      <c r="J16" s="97">
        <v>2</v>
      </c>
      <c r="K16" s="43">
        <f t="shared" si="1"/>
        <v>146</v>
      </c>
      <c r="L16" s="97">
        <v>99</v>
      </c>
      <c r="M16" s="97">
        <v>45</v>
      </c>
      <c r="N16" s="97">
        <v>0</v>
      </c>
      <c r="O16" s="43">
        <f t="shared" si="2"/>
        <v>144</v>
      </c>
      <c r="P16" s="97">
        <v>88</v>
      </c>
      <c r="Q16" s="97">
        <v>60</v>
      </c>
      <c r="R16" s="97">
        <v>0</v>
      </c>
      <c r="S16" s="43">
        <f t="shared" si="3"/>
        <v>148</v>
      </c>
      <c r="T16" s="98">
        <f t="shared" si="4"/>
        <v>376</v>
      </c>
      <c r="U16" s="98">
        <f t="shared" si="4"/>
        <v>204</v>
      </c>
      <c r="V16" s="98">
        <f t="shared" si="4"/>
        <v>2</v>
      </c>
      <c r="W16" s="81">
        <f t="shared" si="5"/>
        <v>580</v>
      </c>
    </row>
    <row r="17" spans="1:23" x14ac:dyDescent="0.35">
      <c r="A17" s="6" t="s">
        <v>42</v>
      </c>
      <c r="B17" s="41" t="s">
        <v>193</v>
      </c>
      <c r="C17" s="41" t="s">
        <v>84</v>
      </c>
      <c r="D17" s="97">
        <v>91</v>
      </c>
      <c r="E17" s="97">
        <v>44</v>
      </c>
      <c r="F17" s="97">
        <v>3</v>
      </c>
      <c r="G17" s="43">
        <f t="shared" si="0"/>
        <v>135</v>
      </c>
      <c r="H17" s="97">
        <v>94</v>
      </c>
      <c r="I17" s="97">
        <v>53</v>
      </c>
      <c r="J17" s="97">
        <v>1</v>
      </c>
      <c r="K17" s="43">
        <f t="shared" si="1"/>
        <v>147</v>
      </c>
      <c r="L17" s="97">
        <v>99</v>
      </c>
      <c r="M17" s="97">
        <v>59</v>
      </c>
      <c r="N17" s="97">
        <v>0</v>
      </c>
      <c r="O17" s="43">
        <f t="shared" si="2"/>
        <v>158</v>
      </c>
      <c r="P17" s="97">
        <v>95</v>
      </c>
      <c r="Q17" s="97">
        <v>43</v>
      </c>
      <c r="R17" s="97">
        <v>2</v>
      </c>
      <c r="S17" s="43">
        <f t="shared" si="3"/>
        <v>138</v>
      </c>
      <c r="T17" s="98">
        <f t="shared" si="4"/>
        <v>379</v>
      </c>
      <c r="U17" s="98">
        <f t="shared" si="4"/>
        <v>199</v>
      </c>
      <c r="V17" s="98">
        <f t="shared" si="4"/>
        <v>6</v>
      </c>
      <c r="W17" s="81">
        <f t="shared" si="5"/>
        <v>578</v>
      </c>
    </row>
    <row r="18" spans="1:23" x14ac:dyDescent="0.35">
      <c r="A18" s="6" t="s">
        <v>44</v>
      </c>
      <c r="B18" s="41" t="s">
        <v>194</v>
      </c>
      <c r="C18" s="41" t="s">
        <v>66</v>
      </c>
      <c r="D18" s="97">
        <v>100</v>
      </c>
      <c r="E18" s="97">
        <v>70</v>
      </c>
      <c r="F18" s="97">
        <v>0</v>
      </c>
      <c r="G18" s="43">
        <f t="shared" si="0"/>
        <v>170</v>
      </c>
      <c r="H18" s="97">
        <v>86</v>
      </c>
      <c r="I18" s="97">
        <v>45</v>
      </c>
      <c r="J18" s="97">
        <v>0</v>
      </c>
      <c r="K18" s="43">
        <f t="shared" si="1"/>
        <v>131</v>
      </c>
      <c r="L18" s="97">
        <v>95</v>
      </c>
      <c r="M18" s="97">
        <v>61</v>
      </c>
      <c r="N18" s="97">
        <v>0</v>
      </c>
      <c r="O18" s="43">
        <f t="shared" si="2"/>
        <v>156</v>
      </c>
      <c r="P18" s="97">
        <v>75</v>
      </c>
      <c r="Q18" s="97">
        <v>45</v>
      </c>
      <c r="R18" s="97">
        <v>2</v>
      </c>
      <c r="S18" s="43">
        <f t="shared" si="3"/>
        <v>120</v>
      </c>
      <c r="T18" s="98">
        <f t="shared" si="4"/>
        <v>356</v>
      </c>
      <c r="U18" s="98">
        <f t="shared" si="4"/>
        <v>221</v>
      </c>
      <c r="V18" s="98">
        <f t="shared" si="4"/>
        <v>2</v>
      </c>
      <c r="W18" s="81">
        <f t="shared" si="5"/>
        <v>577</v>
      </c>
    </row>
    <row r="19" spans="1:23" x14ac:dyDescent="0.35">
      <c r="A19" s="6" t="s">
        <v>46</v>
      </c>
      <c r="B19" s="41" t="s">
        <v>195</v>
      </c>
      <c r="C19" s="41" t="s">
        <v>127</v>
      </c>
      <c r="D19" s="97">
        <v>93</v>
      </c>
      <c r="E19" s="97">
        <v>45</v>
      </c>
      <c r="F19" s="97">
        <v>3</v>
      </c>
      <c r="G19" s="43">
        <f t="shared" si="0"/>
        <v>138</v>
      </c>
      <c r="H19" s="97">
        <v>100</v>
      </c>
      <c r="I19" s="97">
        <v>74</v>
      </c>
      <c r="J19" s="97">
        <v>0</v>
      </c>
      <c r="K19" s="43">
        <f t="shared" si="1"/>
        <v>174</v>
      </c>
      <c r="L19" s="97">
        <v>90</v>
      </c>
      <c r="M19" s="97">
        <v>36</v>
      </c>
      <c r="N19" s="97">
        <v>2</v>
      </c>
      <c r="O19" s="43">
        <f t="shared" si="2"/>
        <v>126</v>
      </c>
      <c r="P19" s="97">
        <v>95</v>
      </c>
      <c r="Q19" s="97">
        <v>43</v>
      </c>
      <c r="R19" s="97">
        <v>1</v>
      </c>
      <c r="S19" s="43">
        <f t="shared" si="3"/>
        <v>138</v>
      </c>
      <c r="T19" s="98">
        <f t="shared" si="4"/>
        <v>378</v>
      </c>
      <c r="U19" s="98">
        <f t="shared" si="4"/>
        <v>198</v>
      </c>
      <c r="V19" s="98">
        <f t="shared" si="4"/>
        <v>6</v>
      </c>
      <c r="W19" s="81">
        <f t="shared" si="5"/>
        <v>576</v>
      </c>
    </row>
    <row r="20" spans="1:23" x14ac:dyDescent="0.35">
      <c r="A20" s="6" t="s">
        <v>48</v>
      </c>
      <c r="B20" s="41" t="s">
        <v>196</v>
      </c>
      <c r="C20" s="41" t="s">
        <v>58</v>
      </c>
      <c r="D20" s="97">
        <v>94</v>
      </c>
      <c r="E20" s="97">
        <v>51</v>
      </c>
      <c r="F20" s="97">
        <v>0</v>
      </c>
      <c r="G20" s="43">
        <f t="shared" si="0"/>
        <v>145</v>
      </c>
      <c r="H20" s="97">
        <v>93</v>
      </c>
      <c r="I20" s="97">
        <v>45</v>
      </c>
      <c r="J20" s="97">
        <v>2</v>
      </c>
      <c r="K20" s="43">
        <f t="shared" si="1"/>
        <v>138</v>
      </c>
      <c r="L20" s="97">
        <v>95</v>
      </c>
      <c r="M20" s="97">
        <v>54</v>
      </c>
      <c r="N20" s="97">
        <v>0</v>
      </c>
      <c r="O20" s="43">
        <f t="shared" si="2"/>
        <v>149</v>
      </c>
      <c r="P20" s="97">
        <v>99</v>
      </c>
      <c r="Q20" s="97">
        <v>44</v>
      </c>
      <c r="R20" s="97">
        <v>0</v>
      </c>
      <c r="S20" s="43">
        <f t="shared" si="3"/>
        <v>143</v>
      </c>
      <c r="T20" s="98">
        <f t="shared" si="4"/>
        <v>381</v>
      </c>
      <c r="U20" s="98">
        <f t="shared" si="4"/>
        <v>194</v>
      </c>
      <c r="V20" s="98">
        <f t="shared" si="4"/>
        <v>2</v>
      </c>
      <c r="W20" s="81">
        <f t="shared" si="5"/>
        <v>575</v>
      </c>
    </row>
    <row r="21" spans="1:23" x14ac:dyDescent="0.35">
      <c r="A21" s="6" t="s">
        <v>50</v>
      </c>
      <c r="B21" s="41" t="s">
        <v>197</v>
      </c>
      <c r="C21" s="41" t="s">
        <v>84</v>
      </c>
      <c r="D21" s="97">
        <v>91</v>
      </c>
      <c r="E21" s="97">
        <v>52</v>
      </c>
      <c r="F21" s="97">
        <v>1</v>
      </c>
      <c r="G21" s="43">
        <f t="shared" si="0"/>
        <v>143</v>
      </c>
      <c r="H21" s="97">
        <v>103</v>
      </c>
      <c r="I21" s="97">
        <v>52</v>
      </c>
      <c r="J21" s="97">
        <v>0</v>
      </c>
      <c r="K21" s="43">
        <f t="shared" si="1"/>
        <v>155</v>
      </c>
      <c r="L21" s="97">
        <v>92</v>
      </c>
      <c r="M21" s="97">
        <v>43</v>
      </c>
      <c r="N21" s="97">
        <v>1</v>
      </c>
      <c r="O21" s="43">
        <f t="shared" si="2"/>
        <v>135</v>
      </c>
      <c r="P21" s="97">
        <v>97</v>
      </c>
      <c r="Q21" s="97">
        <v>45</v>
      </c>
      <c r="R21" s="97">
        <v>2</v>
      </c>
      <c r="S21" s="43">
        <f t="shared" si="3"/>
        <v>142</v>
      </c>
      <c r="T21" s="98">
        <f t="shared" si="4"/>
        <v>383</v>
      </c>
      <c r="U21" s="98">
        <f t="shared" si="4"/>
        <v>192</v>
      </c>
      <c r="V21" s="98">
        <f t="shared" si="4"/>
        <v>4</v>
      </c>
      <c r="W21" s="81">
        <f t="shared" si="5"/>
        <v>575</v>
      </c>
    </row>
    <row r="22" spans="1:23" x14ac:dyDescent="0.35">
      <c r="A22" s="6" t="s">
        <v>139</v>
      </c>
      <c r="B22" s="41" t="s">
        <v>198</v>
      </c>
      <c r="C22" s="41" t="s">
        <v>63</v>
      </c>
      <c r="D22" s="97">
        <v>100</v>
      </c>
      <c r="E22" s="97">
        <v>36</v>
      </c>
      <c r="F22" s="97">
        <v>0</v>
      </c>
      <c r="G22" s="43">
        <f t="shared" si="0"/>
        <v>136</v>
      </c>
      <c r="H22" s="97">
        <v>97</v>
      </c>
      <c r="I22" s="97">
        <v>54</v>
      </c>
      <c r="J22" s="97">
        <v>1</v>
      </c>
      <c r="K22" s="43">
        <f t="shared" si="1"/>
        <v>151</v>
      </c>
      <c r="L22" s="97">
        <v>97</v>
      </c>
      <c r="M22" s="97">
        <v>36</v>
      </c>
      <c r="N22" s="97">
        <v>3</v>
      </c>
      <c r="O22" s="43">
        <f t="shared" si="2"/>
        <v>133</v>
      </c>
      <c r="P22" s="97">
        <v>97</v>
      </c>
      <c r="Q22" s="97">
        <v>44</v>
      </c>
      <c r="R22" s="97">
        <v>0</v>
      </c>
      <c r="S22" s="43">
        <f t="shared" si="3"/>
        <v>141</v>
      </c>
      <c r="T22" s="98">
        <f t="shared" si="4"/>
        <v>391</v>
      </c>
      <c r="U22" s="98">
        <f t="shared" si="4"/>
        <v>170</v>
      </c>
      <c r="V22" s="98">
        <f t="shared" si="4"/>
        <v>4</v>
      </c>
      <c r="W22" s="81">
        <f t="shared" si="5"/>
        <v>561</v>
      </c>
    </row>
    <row r="23" spans="1:23" x14ac:dyDescent="0.35">
      <c r="A23" s="6" t="s">
        <v>141</v>
      </c>
      <c r="B23" s="41" t="s">
        <v>199</v>
      </c>
      <c r="C23" s="41" t="s">
        <v>69</v>
      </c>
      <c r="D23" s="97">
        <v>92</v>
      </c>
      <c r="E23" s="97">
        <v>60</v>
      </c>
      <c r="F23" s="97">
        <v>0</v>
      </c>
      <c r="G23" s="43">
        <f t="shared" si="0"/>
        <v>152</v>
      </c>
      <c r="H23" s="97">
        <v>81</v>
      </c>
      <c r="I23" s="97">
        <v>44</v>
      </c>
      <c r="J23" s="97">
        <v>1</v>
      </c>
      <c r="K23" s="43">
        <f t="shared" si="1"/>
        <v>125</v>
      </c>
      <c r="L23" s="97">
        <v>89</v>
      </c>
      <c r="M23" s="97">
        <v>45</v>
      </c>
      <c r="N23" s="97">
        <v>1</v>
      </c>
      <c r="O23" s="43">
        <f t="shared" si="2"/>
        <v>134</v>
      </c>
      <c r="P23" s="97">
        <v>92</v>
      </c>
      <c r="Q23" s="97">
        <v>54</v>
      </c>
      <c r="R23" s="97">
        <v>0</v>
      </c>
      <c r="S23" s="43">
        <f t="shared" si="3"/>
        <v>146</v>
      </c>
      <c r="T23" s="98">
        <f t="shared" si="4"/>
        <v>354</v>
      </c>
      <c r="U23" s="98">
        <f t="shared" si="4"/>
        <v>203</v>
      </c>
      <c r="V23" s="98">
        <f t="shared" si="4"/>
        <v>2</v>
      </c>
      <c r="W23" s="81">
        <f t="shared" si="5"/>
        <v>557</v>
      </c>
    </row>
    <row r="24" spans="1:23" x14ac:dyDescent="0.35">
      <c r="A24" s="6" t="s">
        <v>143</v>
      </c>
      <c r="B24" s="41" t="s">
        <v>200</v>
      </c>
      <c r="C24" s="41" t="s">
        <v>58</v>
      </c>
      <c r="D24" s="97">
        <v>92</v>
      </c>
      <c r="E24" s="97">
        <v>44</v>
      </c>
      <c r="F24" s="97">
        <v>0</v>
      </c>
      <c r="G24" s="43">
        <f t="shared" si="0"/>
        <v>136</v>
      </c>
      <c r="H24" s="97">
        <v>102</v>
      </c>
      <c r="I24" s="97">
        <v>54</v>
      </c>
      <c r="J24" s="97">
        <v>0</v>
      </c>
      <c r="K24" s="43">
        <f t="shared" si="1"/>
        <v>156</v>
      </c>
      <c r="L24" s="97">
        <v>92</v>
      </c>
      <c r="M24" s="97">
        <v>36</v>
      </c>
      <c r="N24" s="97">
        <v>4</v>
      </c>
      <c r="O24" s="43">
        <f t="shared" si="2"/>
        <v>128</v>
      </c>
      <c r="P24" s="97">
        <v>92</v>
      </c>
      <c r="Q24" s="97">
        <v>45</v>
      </c>
      <c r="R24" s="97">
        <v>1</v>
      </c>
      <c r="S24" s="43">
        <f t="shared" si="3"/>
        <v>137</v>
      </c>
      <c r="T24" s="98">
        <f t="shared" si="4"/>
        <v>378</v>
      </c>
      <c r="U24" s="98">
        <f t="shared" si="4"/>
        <v>179</v>
      </c>
      <c r="V24" s="98">
        <f t="shared" si="4"/>
        <v>5</v>
      </c>
      <c r="W24" s="81">
        <f t="shared" si="5"/>
        <v>557</v>
      </c>
    </row>
    <row r="25" spans="1:23" x14ac:dyDescent="0.35">
      <c r="A25" s="6" t="s">
        <v>145</v>
      </c>
      <c r="B25" s="41" t="s">
        <v>201</v>
      </c>
      <c r="C25" s="41" t="s">
        <v>72</v>
      </c>
      <c r="D25" s="97">
        <v>94</v>
      </c>
      <c r="E25" s="97">
        <v>52</v>
      </c>
      <c r="F25" s="97">
        <v>1</v>
      </c>
      <c r="G25" s="43">
        <f t="shared" si="0"/>
        <v>146</v>
      </c>
      <c r="H25" s="97">
        <v>86</v>
      </c>
      <c r="I25" s="97">
        <v>44</v>
      </c>
      <c r="J25" s="97">
        <v>1</v>
      </c>
      <c r="K25" s="43">
        <f t="shared" si="1"/>
        <v>130</v>
      </c>
      <c r="L25" s="97">
        <v>80</v>
      </c>
      <c r="M25" s="97">
        <v>35</v>
      </c>
      <c r="N25" s="97">
        <v>3</v>
      </c>
      <c r="O25" s="43">
        <f t="shared" si="2"/>
        <v>115</v>
      </c>
      <c r="P25" s="97">
        <v>94</v>
      </c>
      <c r="Q25" s="97">
        <v>44</v>
      </c>
      <c r="R25" s="97">
        <v>0</v>
      </c>
      <c r="S25" s="43">
        <f t="shared" si="3"/>
        <v>138</v>
      </c>
      <c r="T25" s="98">
        <f t="shared" si="4"/>
        <v>354</v>
      </c>
      <c r="U25" s="98">
        <f t="shared" si="4"/>
        <v>175</v>
      </c>
      <c r="V25" s="98">
        <f t="shared" si="4"/>
        <v>5</v>
      </c>
      <c r="W25" s="81">
        <f t="shared" si="5"/>
        <v>529</v>
      </c>
    </row>
    <row r="26" spans="1:23" x14ac:dyDescent="0.35">
      <c r="A26" s="6" t="s">
        <v>147</v>
      </c>
      <c r="B26" s="41" t="s">
        <v>202</v>
      </c>
      <c r="C26" s="41" t="s">
        <v>63</v>
      </c>
      <c r="D26" s="97">
        <v>94</v>
      </c>
      <c r="E26" s="97">
        <v>36</v>
      </c>
      <c r="F26" s="97">
        <v>2</v>
      </c>
      <c r="G26" s="43">
        <f t="shared" si="0"/>
        <v>130</v>
      </c>
      <c r="H26" s="97">
        <v>101</v>
      </c>
      <c r="I26" s="97">
        <v>51</v>
      </c>
      <c r="J26" s="97">
        <v>0</v>
      </c>
      <c r="K26" s="43">
        <f t="shared" si="1"/>
        <v>152</v>
      </c>
      <c r="L26" s="97">
        <v>88</v>
      </c>
      <c r="M26" s="97">
        <v>35</v>
      </c>
      <c r="N26" s="97">
        <v>7</v>
      </c>
      <c r="O26" s="43">
        <f t="shared" si="2"/>
        <v>123</v>
      </c>
      <c r="P26" s="97">
        <v>99</v>
      </c>
      <c r="Q26" s="97">
        <v>18</v>
      </c>
      <c r="R26" s="97">
        <v>8</v>
      </c>
      <c r="S26" s="43">
        <f t="shared" si="3"/>
        <v>117</v>
      </c>
      <c r="T26" s="98">
        <f t="shared" si="4"/>
        <v>382</v>
      </c>
      <c r="U26" s="98">
        <f t="shared" si="4"/>
        <v>140</v>
      </c>
      <c r="V26" s="98">
        <f t="shared" si="4"/>
        <v>17</v>
      </c>
      <c r="W26" s="81">
        <f t="shared" si="5"/>
        <v>522</v>
      </c>
    </row>
    <row r="27" spans="1:23" x14ac:dyDescent="0.35">
      <c r="A27" s="6" t="s">
        <v>149</v>
      </c>
      <c r="B27" s="41" t="s">
        <v>203</v>
      </c>
      <c r="C27" s="41" t="s">
        <v>112</v>
      </c>
      <c r="D27" s="97">
        <v>88</v>
      </c>
      <c r="E27" s="97">
        <v>45</v>
      </c>
      <c r="F27" s="97">
        <v>0</v>
      </c>
      <c r="G27" s="43">
        <f t="shared" si="0"/>
        <v>133</v>
      </c>
      <c r="H27" s="97">
        <v>87</v>
      </c>
      <c r="I27" s="97">
        <v>45</v>
      </c>
      <c r="J27" s="97">
        <v>0</v>
      </c>
      <c r="K27" s="43">
        <f t="shared" si="1"/>
        <v>132</v>
      </c>
      <c r="L27" s="97">
        <v>89</v>
      </c>
      <c r="M27" s="97">
        <v>34</v>
      </c>
      <c r="N27" s="97">
        <v>1</v>
      </c>
      <c r="O27" s="43">
        <f t="shared" si="2"/>
        <v>123</v>
      </c>
      <c r="P27" s="97">
        <v>94</v>
      </c>
      <c r="Q27" s="97">
        <v>32</v>
      </c>
      <c r="R27" s="97">
        <v>2</v>
      </c>
      <c r="S27" s="43">
        <f t="shared" si="3"/>
        <v>126</v>
      </c>
      <c r="T27" s="98">
        <f t="shared" si="4"/>
        <v>358</v>
      </c>
      <c r="U27" s="98">
        <f t="shared" si="4"/>
        <v>156</v>
      </c>
      <c r="V27" s="98">
        <f t="shared" si="4"/>
        <v>3</v>
      </c>
      <c r="W27" s="81">
        <f t="shared" si="5"/>
        <v>514</v>
      </c>
    </row>
    <row r="28" spans="1:23" x14ac:dyDescent="0.35">
      <c r="A28" s="6" t="s">
        <v>151</v>
      </c>
      <c r="B28" s="41" t="s">
        <v>204</v>
      </c>
      <c r="C28" s="41" t="s">
        <v>125</v>
      </c>
      <c r="D28" s="97">
        <v>88</v>
      </c>
      <c r="E28" s="97">
        <v>29</v>
      </c>
      <c r="F28" s="97">
        <v>2</v>
      </c>
      <c r="G28" s="43">
        <f t="shared" si="0"/>
        <v>117</v>
      </c>
      <c r="H28" s="97">
        <v>94</v>
      </c>
      <c r="I28" s="97">
        <v>42</v>
      </c>
      <c r="J28" s="97">
        <v>2</v>
      </c>
      <c r="K28" s="43">
        <f t="shared" si="1"/>
        <v>136</v>
      </c>
      <c r="L28" s="97">
        <v>96</v>
      </c>
      <c r="M28" s="97">
        <v>45</v>
      </c>
      <c r="N28" s="97">
        <v>3</v>
      </c>
      <c r="O28" s="43">
        <f t="shared" si="2"/>
        <v>141</v>
      </c>
      <c r="P28" s="97">
        <v>94</v>
      </c>
      <c r="Q28" s="97">
        <v>26</v>
      </c>
      <c r="R28" s="97">
        <v>5</v>
      </c>
      <c r="S28" s="43">
        <f t="shared" si="3"/>
        <v>120</v>
      </c>
      <c r="T28" s="98">
        <f t="shared" si="4"/>
        <v>372</v>
      </c>
      <c r="U28" s="98">
        <f t="shared" si="4"/>
        <v>142</v>
      </c>
      <c r="V28" s="98">
        <f t="shared" si="4"/>
        <v>12</v>
      </c>
      <c r="W28" s="81">
        <f t="shared" si="5"/>
        <v>514</v>
      </c>
    </row>
    <row r="30" spans="1:23" x14ac:dyDescent="0.35">
      <c r="B30" s="52" t="s">
        <v>51</v>
      </c>
      <c r="C30" s="53" t="s">
        <v>205</v>
      </c>
    </row>
    <row r="31" spans="1:23" x14ac:dyDescent="0.35">
      <c r="C31" s="33"/>
      <c r="D31" s="56"/>
    </row>
    <row r="32" spans="1:23" x14ac:dyDescent="0.35">
      <c r="B32" s="52" t="s">
        <v>52</v>
      </c>
      <c r="C32" s="103">
        <v>46067</v>
      </c>
      <c r="D32" s="114"/>
      <c r="E32" s="115"/>
      <c r="F32" s="115"/>
    </row>
  </sheetData>
  <mergeCells count="9">
    <mergeCell ref="D32:F32"/>
    <mergeCell ref="A1:T1"/>
    <mergeCell ref="D2:F2"/>
    <mergeCell ref="G2:K2"/>
    <mergeCell ref="L2:T2"/>
    <mergeCell ref="D3:G3"/>
    <mergeCell ref="H3:K3"/>
    <mergeCell ref="L3:O3"/>
    <mergeCell ref="P3:S3"/>
  </mergeCells>
  <pageMargins left="0.23622047244094491" right="0.23622047244094491" top="0.35433070866141736" bottom="0.35433070866141736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6BF7C1-D805-43DB-88A1-ECBF1BF06587}">
  <dimension ref="A1:AA28"/>
  <sheetViews>
    <sheetView zoomScale="190" zoomScaleNormal="190" workbookViewId="0">
      <selection activeCell="D5" sqref="D5"/>
    </sheetView>
  </sheetViews>
  <sheetFormatPr defaultColWidth="9" defaultRowHeight="15.5" x14ac:dyDescent="0.35"/>
  <cols>
    <col min="1" max="1" width="3.25" style="30" customWidth="1"/>
    <col min="2" max="2" width="19.75" style="33" customWidth="1"/>
    <col min="3" max="3" width="20.08203125" style="29" customWidth="1"/>
    <col min="4" max="4" width="3.9140625" style="34" customWidth="1"/>
    <col min="5" max="6" width="3.33203125" style="34" customWidth="1"/>
    <col min="7" max="7" width="3.58203125" style="57" customWidth="1"/>
    <col min="8" max="8" width="3.83203125" style="34" customWidth="1"/>
    <col min="9" max="10" width="3.33203125" style="34" customWidth="1"/>
    <col min="11" max="11" width="3.58203125" style="57" customWidth="1"/>
    <col min="12" max="12" width="3.75" style="34" customWidth="1"/>
    <col min="13" max="14" width="3.33203125" style="34" customWidth="1"/>
    <col min="15" max="15" width="3.58203125" style="57" customWidth="1"/>
    <col min="16" max="16" width="3.83203125" style="34" customWidth="1"/>
    <col min="17" max="18" width="3.33203125" style="34" customWidth="1"/>
    <col min="19" max="19" width="3.58203125" style="57" customWidth="1"/>
    <col min="20" max="22" width="3.33203125" style="34" customWidth="1"/>
    <col min="23" max="23" width="7.75" style="57" customWidth="1"/>
    <col min="24" max="26" width="9" style="29"/>
    <col min="27" max="27" width="12" style="29" customWidth="1"/>
    <col min="28" max="16384" width="9" style="29"/>
  </cols>
  <sheetData>
    <row r="1" spans="1:27" ht="39.75" customHeight="1" x14ac:dyDescent="0.35">
      <c r="A1" s="104" t="s">
        <v>0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  <c r="R1" s="104"/>
      <c r="S1" s="104"/>
      <c r="T1" s="104"/>
      <c r="U1" s="104"/>
      <c r="V1" s="104"/>
      <c r="W1" s="104"/>
    </row>
    <row r="2" spans="1:27" x14ac:dyDescent="0.35">
      <c r="B2" s="31" t="s">
        <v>1</v>
      </c>
      <c r="C2" s="32" t="s">
        <v>53</v>
      </c>
      <c r="D2" s="105" t="s">
        <v>80</v>
      </c>
      <c r="E2" s="105"/>
      <c r="F2" s="105"/>
      <c r="G2" s="105"/>
      <c r="H2" s="105"/>
      <c r="I2" s="105"/>
      <c r="J2" s="106" t="s">
        <v>55</v>
      </c>
      <c r="K2" s="106"/>
      <c r="L2" s="106"/>
      <c r="M2" s="106"/>
      <c r="N2" s="106"/>
      <c r="O2" s="107" t="s">
        <v>81</v>
      </c>
      <c r="P2" s="107"/>
      <c r="Q2" s="107"/>
      <c r="R2" s="107"/>
      <c r="S2" s="107"/>
      <c r="T2" s="107"/>
      <c r="U2" s="107"/>
      <c r="V2" s="107"/>
      <c r="W2" s="107"/>
    </row>
    <row r="3" spans="1:27" x14ac:dyDescent="0.35">
      <c r="D3" s="108" t="s">
        <v>6</v>
      </c>
      <c r="E3" s="108"/>
      <c r="F3" s="108"/>
      <c r="G3" s="108"/>
      <c r="H3" s="108" t="s">
        <v>7</v>
      </c>
      <c r="I3" s="108"/>
      <c r="J3" s="108"/>
      <c r="K3" s="108"/>
      <c r="L3" s="108" t="s">
        <v>8</v>
      </c>
      <c r="M3" s="108"/>
      <c r="N3" s="108"/>
      <c r="O3" s="108"/>
      <c r="P3" s="108" t="s">
        <v>9</v>
      </c>
      <c r="Q3" s="108"/>
      <c r="R3" s="108"/>
      <c r="S3" s="108"/>
      <c r="T3" s="108" t="s">
        <v>10</v>
      </c>
      <c r="U3" s="108"/>
      <c r="V3" s="108"/>
      <c r="W3" s="108"/>
    </row>
    <row r="4" spans="1:27" s="37" customFormat="1" ht="13" x14ac:dyDescent="0.3">
      <c r="A4" s="35" t="s">
        <v>11</v>
      </c>
      <c r="B4" s="37" t="s">
        <v>12</v>
      </c>
      <c r="C4" s="37" t="s">
        <v>13</v>
      </c>
      <c r="D4" s="38" t="s">
        <v>14</v>
      </c>
      <c r="E4" s="38" t="s">
        <v>15</v>
      </c>
      <c r="F4" s="38" t="s">
        <v>16</v>
      </c>
      <c r="G4" s="39" t="s">
        <v>10</v>
      </c>
      <c r="H4" s="38" t="s">
        <v>14</v>
      </c>
      <c r="I4" s="38" t="s">
        <v>15</v>
      </c>
      <c r="J4" s="38" t="s">
        <v>16</v>
      </c>
      <c r="K4" s="39" t="s">
        <v>10</v>
      </c>
      <c r="L4" s="38" t="s">
        <v>14</v>
      </c>
      <c r="M4" s="38" t="s">
        <v>15</v>
      </c>
      <c r="N4" s="38" t="s">
        <v>16</v>
      </c>
      <c r="O4" s="39" t="s">
        <v>10</v>
      </c>
      <c r="P4" s="38" t="s">
        <v>14</v>
      </c>
      <c r="Q4" s="38" t="s">
        <v>15</v>
      </c>
      <c r="R4" s="38" t="s">
        <v>16</v>
      </c>
      <c r="S4" s="39" t="s">
        <v>10</v>
      </c>
      <c r="T4" s="38" t="s">
        <v>14</v>
      </c>
      <c r="U4" s="38" t="s">
        <v>15</v>
      </c>
      <c r="V4" s="38" t="s">
        <v>16</v>
      </c>
      <c r="W4" s="39" t="s">
        <v>10</v>
      </c>
    </row>
    <row r="5" spans="1:27" x14ac:dyDescent="0.35">
      <c r="A5" s="40" t="s">
        <v>17</v>
      </c>
      <c r="B5" s="41" t="s">
        <v>82</v>
      </c>
      <c r="C5" s="41" t="s">
        <v>58</v>
      </c>
      <c r="D5" s="59">
        <v>101</v>
      </c>
      <c r="E5" s="59">
        <v>50</v>
      </c>
      <c r="F5" s="59">
        <v>0</v>
      </c>
      <c r="G5" s="55">
        <f t="shared" ref="G5:G21" si="0">SUM(D5:E5)</f>
        <v>151</v>
      </c>
      <c r="H5" s="59">
        <v>105</v>
      </c>
      <c r="I5" s="59">
        <v>45</v>
      </c>
      <c r="J5" s="59">
        <v>0</v>
      </c>
      <c r="K5" s="55">
        <f t="shared" ref="K5:K21" si="1">SUM(H5:I5)</f>
        <v>150</v>
      </c>
      <c r="L5" s="59">
        <v>98</v>
      </c>
      <c r="M5" s="59">
        <v>45</v>
      </c>
      <c r="N5" s="59">
        <v>1</v>
      </c>
      <c r="O5" s="55">
        <f t="shared" ref="O5:O21" si="2">SUM(L5:M5)</f>
        <v>143</v>
      </c>
      <c r="P5" s="59">
        <v>99</v>
      </c>
      <c r="Q5" s="59">
        <v>54</v>
      </c>
      <c r="R5" s="59">
        <v>0</v>
      </c>
      <c r="S5" s="55">
        <f t="shared" ref="S5:S21" si="3">SUM(P5:Q5)</f>
        <v>153</v>
      </c>
      <c r="T5" s="54">
        <f t="shared" ref="T5:V21" si="4">SUM(D5,H5,L5,P5)</f>
        <v>403</v>
      </c>
      <c r="U5" s="54">
        <f t="shared" si="4"/>
        <v>194</v>
      </c>
      <c r="V5" s="54">
        <f t="shared" si="4"/>
        <v>1</v>
      </c>
      <c r="W5" s="60">
        <f t="shared" ref="W5:W21" si="5">SUM(T5:U5)</f>
        <v>597</v>
      </c>
      <c r="Y5" s="48"/>
      <c r="Z5" s="48"/>
      <c r="AA5" s="48"/>
    </row>
    <row r="6" spans="1:27" x14ac:dyDescent="0.35">
      <c r="A6" s="40" t="s">
        <v>19</v>
      </c>
      <c r="B6" s="41" t="s">
        <v>83</v>
      </c>
      <c r="C6" s="41" t="s">
        <v>84</v>
      </c>
      <c r="D6" s="59">
        <v>106</v>
      </c>
      <c r="E6" s="59">
        <v>41</v>
      </c>
      <c r="F6" s="59">
        <v>2</v>
      </c>
      <c r="G6" s="55">
        <f t="shared" si="0"/>
        <v>147</v>
      </c>
      <c r="H6" s="59">
        <v>105</v>
      </c>
      <c r="I6" s="59">
        <v>61</v>
      </c>
      <c r="J6" s="59">
        <v>1</v>
      </c>
      <c r="K6" s="55">
        <f t="shared" si="1"/>
        <v>166</v>
      </c>
      <c r="L6" s="59">
        <v>101</v>
      </c>
      <c r="M6" s="59">
        <v>50</v>
      </c>
      <c r="N6" s="59">
        <v>1</v>
      </c>
      <c r="O6" s="55">
        <f t="shared" si="2"/>
        <v>151</v>
      </c>
      <c r="P6" s="59">
        <v>78</v>
      </c>
      <c r="Q6" s="59">
        <v>45</v>
      </c>
      <c r="R6" s="59">
        <v>1</v>
      </c>
      <c r="S6" s="55">
        <f t="shared" si="3"/>
        <v>123</v>
      </c>
      <c r="T6" s="54">
        <f t="shared" si="4"/>
        <v>390</v>
      </c>
      <c r="U6" s="54">
        <f t="shared" si="4"/>
        <v>197</v>
      </c>
      <c r="V6" s="54">
        <f t="shared" si="4"/>
        <v>5</v>
      </c>
      <c r="W6" s="60">
        <f t="shared" si="5"/>
        <v>587</v>
      </c>
      <c r="Y6" s="48"/>
      <c r="Z6" s="48"/>
      <c r="AA6" s="48"/>
    </row>
    <row r="7" spans="1:27" x14ac:dyDescent="0.35">
      <c r="A7" s="40" t="s">
        <v>21</v>
      </c>
      <c r="B7" s="41" t="s">
        <v>85</v>
      </c>
      <c r="C7" s="41" t="s">
        <v>58</v>
      </c>
      <c r="D7" s="59">
        <v>97</v>
      </c>
      <c r="E7" s="59">
        <v>42</v>
      </c>
      <c r="F7" s="59">
        <v>0</v>
      </c>
      <c r="G7" s="55">
        <f t="shared" si="0"/>
        <v>139</v>
      </c>
      <c r="H7" s="59">
        <v>92</v>
      </c>
      <c r="I7" s="59">
        <v>54</v>
      </c>
      <c r="J7" s="59">
        <v>0</v>
      </c>
      <c r="K7" s="55">
        <f t="shared" si="1"/>
        <v>146</v>
      </c>
      <c r="L7" s="59">
        <v>102</v>
      </c>
      <c r="M7" s="59">
        <v>50</v>
      </c>
      <c r="N7" s="59">
        <v>0</v>
      </c>
      <c r="O7" s="55">
        <f t="shared" si="2"/>
        <v>152</v>
      </c>
      <c r="P7" s="59">
        <v>92</v>
      </c>
      <c r="Q7" s="59">
        <v>52</v>
      </c>
      <c r="R7" s="59">
        <v>1</v>
      </c>
      <c r="S7" s="55">
        <f t="shared" si="3"/>
        <v>144</v>
      </c>
      <c r="T7" s="54">
        <f t="shared" si="4"/>
        <v>383</v>
      </c>
      <c r="U7" s="54">
        <f t="shared" si="4"/>
        <v>198</v>
      </c>
      <c r="V7" s="54">
        <f t="shared" si="4"/>
        <v>1</v>
      </c>
      <c r="W7" s="60">
        <f t="shared" si="5"/>
        <v>581</v>
      </c>
      <c r="Y7" s="48"/>
      <c r="Z7" s="48"/>
      <c r="AA7" s="48"/>
    </row>
    <row r="8" spans="1:27" x14ac:dyDescent="0.35">
      <c r="A8" s="40" t="s">
        <v>23</v>
      </c>
      <c r="B8" s="41" t="s">
        <v>86</v>
      </c>
      <c r="C8" s="41" t="s">
        <v>56</v>
      </c>
      <c r="D8" s="59">
        <v>91</v>
      </c>
      <c r="E8" s="59">
        <v>41</v>
      </c>
      <c r="F8" s="59">
        <v>0</v>
      </c>
      <c r="G8" s="55">
        <f t="shared" si="0"/>
        <v>132</v>
      </c>
      <c r="H8" s="59">
        <v>101</v>
      </c>
      <c r="I8" s="59">
        <v>44</v>
      </c>
      <c r="J8" s="59">
        <v>1</v>
      </c>
      <c r="K8" s="55">
        <f t="shared" si="1"/>
        <v>145</v>
      </c>
      <c r="L8" s="59">
        <v>91</v>
      </c>
      <c r="M8" s="59">
        <v>68</v>
      </c>
      <c r="N8" s="59">
        <v>0</v>
      </c>
      <c r="O8" s="55">
        <f t="shared" si="2"/>
        <v>159</v>
      </c>
      <c r="P8" s="59">
        <v>89</v>
      </c>
      <c r="Q8" s="59">
        <v>45</v>
      </c>
      <c r="R8" s="59">
        <v>0</v>
      </c>
      <c r="S8" s="55">
        <f t="shared" si="3"/>
        <v>134</v>
      </c>
      <c r="T8" s="54">
        <f t="shared" si="4"/>
        <v>372</v>
      </c>
      <c r="U8" s="54">
        <f t="shared" si="4"/>
        <v>198</v>
      </c>
      <c r="V8" s="54">
        <f t="shared" si="4"/>
        <v>1</v>
      </c>
      <c r="W8" s="60">
        <f t="shared" si="5"/>
        <v>570</v>
      </c>
      <c r="Y8" s="48"/>
      <c r="Z8" s="48"/>
      <c r="AA8" s="48"/>
    </row>
    <row r="9" spans="1:27" x14ac:dyDescent="0.35">
      <c r="A9" s="40" t="s">
        <v>26</v>
      </c>
      <c r="B9" s="41" t="s">
        <v>87</v>
      </c>
      <c r="C9" s="41" t="s">
        <v>66</v>
      </c>
      <c r="D9" s="59">
        <v>93</v>
      </c>
      <c r="E9" s="59">
        <v>60</v>
      </c>
      <c r="F9" s="59">
        <v>0</v>
      </c>
      <c r="G9" s="55">
        <f t="shared" si="0"/>
        <v>153</v>
      </c>
      <c r="H9" s="59">
        <v>96</v>
      </c>
      <c r="I9" s="59">
        <v>34</v>
      </c>
      <c r="J9" s="59">
        <v>3</v>
      </c>
      <c r="K9" s="55">
        <f t="shared" si="1"/>
        <v>130</v>
      </c>
      <c r="L9" s="59">
        <v>83</v>
      </c>
      <c r="M9" s="59">
        <v>36</v>
      </c>
      <c r="N9" s="59">
        <v>2</v>
      </c>
      <c r="O9" s="55">
        <f t="shared" si="2"/>
        <v>119</v>
      </c>
      <c r="P9" s="59">
        <v>97</v>
      </c>
      <c r="Q9" s="59">
        <v>60</v>
      </c>
      <c r="R9" s="59">
        <v>1</v>
      </c>
      <c r="S9" s="55">
        <f t="shared" si="3"/>
        <v>157</v>
      </c>
      <c r="T9" s="54">
        <f t="shared" si="4"/>
        <v>369</v>
      </c>
      <c r="U9" s="54">
        <f t="shared" si="4"/>
        <v>190</v>
      </c>
      <c r="V9" s="54">
        <f t="shared" si="4"/>
        <v>6</v>
      </c>
      <c r="W9" s="60">
        <f t="shared" si="5"/>
        <v>559</v>
      </c>
      <c r="Y9" s="48"/>
      <c r="Z9" s="48"/>
      <c r="AA9" s="48"/>
    </row>
    <row r="10" spans="1:27" x14ac:dyDescent="0.35">
      <c r="A10" s="40" t="s">
        <v>28</v>
      </c>
      <c r="B10" s="41" t="s">
        <v>88</v>
      </c>
      <c r="C10" s="41" t="s">
        <v>58</v>
      </c>
      <c r="D10" s="59">
        <v>85</v>
      </c>
      <c r="E10" s="59">
        <v>39</v>
      </c>
      <c r="F10" s="59">
        <v>2</v>
      </c>
      <c r="G10" s="55">
        <f t="shared" si="0"/>
        <v>124</v>
      </c>
      <c r="H10" s="59">
        <v>98</v>
      </c>
      <c r="I10" s="59">
        <v>42</v>
      </c>
      <c r="J10" s="59">
        <v>2</v>
      </c>
      <c r="K10" s="55">
        <f t="shared" si="1"/>
        <v>140</v>
      </c>
      <c r="L10" s="59">
        <v>91</v>
      </c>
      <c r="M10" s="59">
        <v>61</v>
      </c>
      <c r="N10" s="59">
        <v>1</v>
      </c>
      <c r="O10" s="55">
        <f t="shared" si="2"/>
        <v>152</v>
      </c>
      <c r="P10" s="59">
        <v>89</v>
      </c>
      <c r="Q10" s="59">
        <v>52</v>
      </c>
      <c r="R10" s="59">
        <v>0</v>
      </c>
      <c r="S10" s="55">
        <f t="shared" si="3"/>
        <v>141</v>
      </c>
      <c r="T10" s="54">
        <f t="shared" si="4"/>
        <v>363</v>
      </c>
      <c r="U10" s="54">
        <f t="shared" si="4"/>
        <v>194</v>
      </c>
      <c r="V10" s="54">
        <f t="shared" si="4"/>
        <v>5</v>
      </c>
      <c r="W10" s="60">
        <f t="shared" si="5"/>
        <v>557</v>
      </c>
      <c r="Y10" s="48"/>
      <c r="Z10" s="48"/>
      <c r="AA10" s="48"/>
    </row>
    <row r="11" spans="1:27" x14ac:dyDescent="0.35">
      <c r="A11" s="40" t="s">
        <v>30</v>
      </c>
      <c r="B11" s="41" t="s">
        <v>89</v>
      </c>
      <c r="C11" s="41" t="s">
        <v>58</v>
      </c>
      <c r="D11" s="59">
        <v>99</v>
      </c>
      <c r="E11" s="59">
        <v>53</v>
      </c>
      <c r="F11" s="59">
        <v>1</v>
      </c>
      <c r="G11" s="55">
        <f t="shared" si="0"/>
        <v>152</v>
      </c>
      <c r="H11" s="59">
        <v>109</v>
      </c>
      <c r="I11" s="59">
        <v>43</v>
      </c>
      <c r="J11" s="59">
        <v>1</v>
      </c>
      <c r="K11" s="55">
        <f t="shared" si="1"/>
        <v>152</v>
      </c>
      <c r="L11" s="59">
        <v>75</v>
      </c>
      <c r="M11" s="59">
        <v>41</v>
      </c>
      <c r="N11" s="59">
        <v>1</v>
      </c>
      <c r="O11" s="55">
        <f t="shared" si="2"/>
        <v>116</v>
      </c>
      <c r="P11" s="59">
        <v>89</v>
      </c>
      <c r="Q11" s="59">
        <v>45</v>
      </c>
      <c r="R11" s="59">
        <v>1</v>
      </c>
      <c r="S11" s="55">
        <f t="shared" si="3"/>
        <v>134</v>
      </c>
      <c r="T11" s="54">
        <f t="shared" si="4"/>
        <v>372</v>
      </c>
      <c r="U11" s="54">
        <f t="shared" si="4"/>
        <v>182</v>
      </c>
      <c r="V11" s="54">
        <f t="shared" si="4"/>
        <v>4</v>
      </c>
      <c r="W11" s="60">
        <f t="shared" si="5"/>
        <v>554</v>
      </c>
      <c r="Y11" s="48"/>
      <c r="Z11" s="48"/>
      <c r="AA11" s="48"/>
    </row>
    <row r="12" spans="1:27" x14ac:dyDescent="0.35">
      <c r="A12" s="40" t="s">
        <v>32</v>
      </c>
      <c r="B12" s="41" t="s">
        <v>90</v>
      </c>
      <c r="C12" s="41" t="s">
        <v>66</v>
      </c>
      <c r="D12" s="59">
        <v>89</v>
      </c>
      <c r="E12" s="59">
        <v>35</v>
      </c>
      <c r="F12" s="59">
        <v>0</v>
      </c>
      <c r="G12" s="55">
        <f t="shared" si="0"/>
        <v>124</v>
      </c>
      <c r="H12" s="59">
        <v>101</v>
      </c>
      <c r="I12" s="59">
        <v>21</v>
      </c>
      <c r="J12" s="59">
        <v>5</v>
      </c>
      <c r="K12" s="55">
        <f t="shared" si="1"/>
        <v>122</v>
      </c>
      <c r="L12" s="59">
        <v>108</v>
      </c>
      <c r="M12" s="59">
        <v>36</v>
      </c>
      <c r="N12" s="59">
        <v>2</v>
      </c>
      <c r="O12" s="55">
        <f t="shared" si="2"/>
        <v>144</v>
      </c>
      <c r="P12" s="59">
        <v>96</v>
      </c>
      <c r="Q12" s="59">
        <v>42</v>
      </c>
      <c r="R12" s="59">
        <v>2</v>
      </c>
      <c r="S12" s="55">
        <f t="shared" si="3"/>
        <v>138</v>
      </c>
      <c r="T12" s="54">
        <f t="shared" si="4"/>
        <v>394</v>
      </c>
      <c r="U12" s="54">
        <f t="shared" si="4"/>
        <v>134</v>
      </c>
      <c r="V12" s="54">
        <f t="shared" si="4"/>
        <v>9</v>
      </c>
      <c r="W12" s="60">
        <f t="shared" si="5"/>
        <v>528</v>
      </c>
      <c r="Y12" s="48"/>
      <c r="Z12" s="48"/>
      <c r="AA12" s="48"/>
    </row>
    <row r="13" spans="1:27" x14ac:dyDescent="0.35">
      <c r="A13" s="40" t="s">
        <v>34</v>
      </c>
      <c r="B13" s="41" t="s">
        <v>91</v>
      </c>
      <c r="C13" s="41" t="s">
        <v>66</v>
      </c>
      <c r="D13" s="54">
        <v>92</v>
      </c>
      <c r="E13" s="54">
        <v>39</v>
      </c>
      <c r="F13" s="54">
        <v>0</v>
      </c>
      <c r="G13" s="55">
        <f t="shared" si="0"/>
        <v>131</v>
      </c>
      <c r="H13" s="59">
        <v>74</v>
      </c>
      <c r="I13" s="59">
        <v>43</v>
      </c>
      <c r="J13" s="59">
        <v>2</v>
      </c>
      <c r="K13" s="55">
        <f t="shared" si="1"/>
        <v>117</v>
      </c>
      <c r="L13" s="59">
        <v>102</v>
      </c>
      <c r="M13" s="59">
        <v>27</v>
      </c>
      <c r="N13" s="59">
        <v>3</v>
      </c>
      <c r="O13" s="55">
        <f t="shared" si="2"/>
        <v>129</v>
      </c>
      <c r="P13" s="59">
        <v>91</v>
      </c>
      <c r="Q13" s="59">
        <v>52</v>
      </c>
      <c r="R13" s="59">
        <v>1</v>
      </c>
      <c r="S13" s="55">
        <f t="shared" si="3"/>
        <v>143</v>
      </c>
      <c r="T13" s="54">
        <f t="shared" si="4"/>
        <v>359</v>
      </c>
      <c r="U13" s="54">
        <f t="shared" si="4"/>
        <v>161</v>
      </c>
      <c r="V13" s="54">
        <f t="shared" si="4"/>
        <v>6</v>
      </c>
      <c r="W13" s="60">
        <f t="shared" si="5"/>
        <v>520</v>
      </c>
      <c r="Y13" s="48"/>
      <c r="Z13" s="48"/>
      <c r="AA13" s="48"/>
    </row>
    <row r="14" spans="1:27" x14ac:dyDescent="0.35">
      <c r="A14" s="40" t="s">
        <v>36</v>
      </c>
      <c r="B14" s="41" t="s">
        <v>92</v>
      </c>
      <c r="C14" s="41" t="s">
        <v>58</v>
      </c>
      <c r="D14" s="59">
        <v>92</v>
      </c>
      <c r="E14" s="59">
        <v>54</v>
      </c>
      <c r="F14" s="59">
        <v>1</v>
      </c>
      <c r="G14" s="55">
        <f t="shared" si="0"/>
        <v>146</v>
      </c>
      <c r="H14" s="59">
        <v>86</v>
      </c>
      <c r="I14" s="59">
        <v>35</v>
      </c>
      <c r="J14" s="59">
        <v>1</v>
      </c>
      <c r="K14" s="55">
        <f t="shared" si="1"/>
        <v>121</v>
      </c>
      <c r="L14" s="59">
        <v>84</v>
      </c>
      <c r="M14" s="59">
        <v>32</v>
      </c>
      <c r="N14" s="59">
        <v>2</v>
      </c>
      <c r="O14" s="55">
        <f t="shared" si="2"/>
        <v>116</v>
      </c>
      <c r="P14" s="59">
        <v>96</v>
      </c>
      <c r="Q14" s="59">
        <v>38</v>
      </c>
      <c r="R14" s="59">
        <v>0</v>
      </c>
      <c r="S14" s="55">
        <f t="shared" si="3"/>
        <v>134</v>
      </c>
      <c r="T14" s="54">
        <f t="shared" si="4"/>
        <v>358</v>
      </c>
      <c r="U14" s="54">
        <f t="shared" si="4"/>
        <v>159</v>
      </c>
      <c r="V14" s="54">
        <f t="shared" si="4"/>
        <v>4</v>
      </c>
      <c r="W14" s="60">
        <f t="shared" si="5"/>
        <v>517</v>
      </c>
      <c r="Y14" s="48"/>
      <c r="Z14" s="48"/>
      <c r="AA14" s="48"/>
    </row>
    <row r="15" spans="1:27" x14ac:dyDescent="0.35">
      <c r="A15" s="40" t="s">
        <v>38</v>
      </c>
      <c r="B15" s="41" t="s">
        <v>93</v>
      </c>
      <c r="C15" s="41" t="s">
        <v>94</v>
      </c>
      <c r="D15" s="59">
        <v>83</v>
      </c>
      <c r="E15" s="59">
        <v>53</v>
      </c>
      <c r="F15" s="59">
        <v>3</v>
      </c>
      <c r="G15" s="55">
        <f t="shared" si="0"/>
        <v>136</v>
      </c>
      <c r="H15" s="59">
        <v>83</v>
      </c>
      <c r="I15" s="59">
        <v>34</v>
      </c>
      <c r="J15" s="59">
        <v>3</v>
      </c>
      <c r="K15" s="55">
        <f t="shared" si="1"/>
        <v>117</v>
      </c>
      <c r="L15" s="59">
        <v>86</v>
      </c>
      <c r="M15" s="59">
        <v>35</v>
      </c>
      <c r="N15" s="59">
        <v>7</v>
      </c>
      <c r="O15" s="55">
        <f t="shared" si="2"/>
        <v>121</v>
      </c>
      <c r="P15" s="59">
        <v>90</v>
      </c>
      <c r="Q15" s="59">
        <v>45</v>
      </c>
      <c r="R15" s="59">
        <v>2</v>
      </c>
      <c r="S15" s="55">
        <f t="shared" si="3"/>
        <v>135</v>
      </c>
      <c r="T15" s="54">
        <f t="shared" si="4"/>
        <v>342</v>
      </c>
      <c r="U15" s="54">
        <f t="shared" si="4"/>
        <v>167</v>
      </c>
      <c r="V15" s="54">
        <f t="shared" si="4"/>
        <v>15</v>
      </c>
      <c r="W15" s="60">
        <f t="shared" si="5"/>
        <v>509</v>
      </c>
      <c r="Y15" s="48"/>
      <c r="Z15" s="48"/>
      <c r="AA15" s="48"/>
    </row>
    <row r="16" spans="1:27" x14ac:dyDescent="0.35">
      <c r="A16" s="40" t="s">
        <v>40</v>
      </c>
      <c r="B16" s="41" t="s">
        <v>95</v>
      </c>
      <c r="C16" s="41" t="s">
        <v>96</v>
      </c>
      <c r="D16" s="59">
        <v>80</v>
      </c>
      <c r="E16" s="59">
        <v>36</v>
      </c>
      <c r="F16" s="59">
        <v>4</v>
      </c>
      <c r="G16" s="55">
        <f t="shared" si="0"/>
        <v>116</v>
      </c>
      <c r="H16" s="59">
        <v>93</v>
      </c>
      <c r="I16" s="59">
        <v>27</v>
      </c>
      <c r="J16" s="59">
        <v>4</v>
      </c>
      <c r="K16" s="55">
        <f t="shared" si="1"/>
        <v>120</v>
      </c>
      <c r="L16" s="59">
        <v>92</v>
      </c>
      <c r="M16" s="59">
        <v>36</v>
      </c>
      <c r="N16" s="59">
        <v>1</v>
      </c>
      <c r="O16" s="55">
        <f t="shared" si="2"/>
        <v>128</v>
      </c>
      <c r="P16" s="59">
        <v>87</v>
      </c>
      <c r="Q16" s="59">
        <v>45</v>
      </c>
      <c r="R16" s="59">
        <v>3</v>
      </c>
      <c r="S16" s="55">
        <f t="shared" si="3"/>
        <v>132</v>
      </c>
      <c r="T16" s="54">
        <f t="shared" si="4"/>
        <v>352</v>
      </c>
      <c r="U16" s="54">
        <f t="shared" si="4"/>
        <v>144</v>
      </c>
      <c r="V16" s="54">
        <f t="shared" si="4"/>
        <v>12</v>
      </c>
      <c r="W16" s="60">
        <f t="shared" si="5"/>
        <v>496</v>
      </c>
      <c r="Y16" s="48"/>
      <c r="Z16" s="48"/>
      <c r="AA16" s="48"/>
    </row>
    <row r="17" spans="1:27" x14ac:dyDescent="0.35">
      <c r="A17" s="40" t="s">
        <v>42</v>
      </c>
      <c r="B17" s="41" t="s">
        <v>97</v>
      </c>
      <c r="C17" s="41" t="s">
        <v>94</v>
      </c>
      <c r="D17" s="59">
        <v>80</v>
      </c>
      <c r="E17" s="59">
        <v>50</v>
      </c>
      <c r="F17" s="59">
        <v>2</v>
      </c>
      <c r="G17" s="55">
        <f t="shared" si="0"/>
        <v>130</v>
      </c>
      <c r="H17" s="59">
        <v>83</v>
      </c>
      <c r="I17" s="59">
        <v>42</v>
      </c>
      <c r="J17" s="59">
        <v>2</v>
      </c>
      <c r="K17" s="55">
        <f t="shared" si="1"/>
        <v>125</v>
      </c>
      <c r="L17" s="59">
        <v>85</v>
      </c>
      <c r="M17" s="59">
        <v>33</v>
      </c>
      <c r="N17" s="59">
        <v>2</v>
      </c>
      <c r="O17" s="55">
        <f t="shared" si="2"/>
        <v>118</v>
      </c>
      <c r="P17" s="59">
        <v>85</v>
      </c>
      <c r="Q17" s="59">
        <v>35</v>
      </c>
      <c r="R17" s="59">
        <v>3</v>
      </c>
      <c r="S17" s="55">
        <f t="shared" si="3"/>
        <v>120</v>
      </c>
      <c r="T17" s="54">
        <f t="shared" si="4"/>
        <v>333</v>
      </c>
      <c r="U17" s="54">
        <f t="shared" si="4"/>
        <v>160</v>
      </c>
      <c r="V17" s="54">
        <f t="shared" si="4"/>
        <v>9</v>
      </c>
      <c r="W17" s="60">
        <f t="shared" si="5"/>
        <v>493</v>
      </c>
      <c r="Y17" s="48"/>
      <c r="Z17" s="48"/>
      <c r="AA17" s="48"/>
    </row>
    <row r="18" spans="1:27" x14ac:dyDescent="0.35">
      <c r="A18" s="40" t="s">
        <v>44</v>
      </c>
      <c r="B18" s="41" t="s">
        <v>98</v>
      </c>
      <c r="C18" s="41" t="s">
        <v>96</v>
      </c>
      <c r="D18" s="59">
        <v>98</v>
      </c>
      <c r="E18" s="59">
        <v>50</v>
      </c>
      <c r="F18" s="59">
        <v>0</v>
      </c>
      <c r="G18" s="55">
        <f t="shared" si="0"/>
        <v>148</v>
      </c>
      <c r="H18" s="59">
        <v>70</v>
      </c>
      <c r="I18" s="59">
        <v>34</v>
      </c>
      <c r="J18" s="59">
        <v>1</v>
      </c>
      <c r="K18" s="55">
        <f t="shared" si="1"/>
        <v>104</v>
      </c>
      <c r="L18" s="59">
        <v>76</v>
      </c>
      <c r="M18" s="59">
        <v>44</v>
      </c>
      <c r="N18" s="59">
        <v>4</v>
      </c>
      <c r="O18" s="55">
        <f t="shared" si="2"/>
        <v>120</v>
      </c>
      <c r="P18" s="59">
        <v>81</v>
      </c>
      <c r="Q18" s="59">
        <v>35</v>
      </c>
      <c r="R18" s="59">
        <v>1</v>
      </c>
      <c r="S18" s="55">
        <f t="shared" si="3"/>
        <v>116</v>
      </c>
      <c r="T18" s="54">
        <f t="shared" si="4"/>
        <v>325</v>
      </c>
      <c r="U18" s="54">
        <f t="shared" si="4"/>
        <v>163</v>
      </c>
      <c r="V18" s="54">
        <f t="shared" si="4"/>
        <v>6</v>
      </c>
      <c r="W18" s="60">
        <f t="shared" si="5"/>
        <v>488</v>
      </c>
      <c r="Y18" s="48"/>
      <c r="Z18" s="48"/>
      <c r="AA18" s="48"/>
    </row>
    <row r="19" spans="1:27" x14ac:dyDescent="0.35">
      <c r="A19" s="40" t="s">
        <v>46</v>
      </c>
      <c r="B19" s="41" t="s">
        <v>99</v>
      </c>
      <c r="C19" s="41" t="s">
        <v>58</v>
      </c>
      <c r="D19" s="59">
        <v>76</v>
      </c>
      <c r="E19" s="59">
        <v>26</v>
      </c>
      <c r="F19" s="59">
        <v>6</v>
      </c>
      <c r="G19" s="55">
        <f t="shared" si="0"/>
        <v>102</v>
      </c>
      <c r="H19" s="59">
        <v>74</v>
      </c>
      <c r="I19" s="59">
        <v>35</v>
      </c>
      <c r="J19" s="59">
        <v>2</v>
      </c>
      <c r="K19" s="55">
        <f t="shared" si="1"/>
        <v>109</v>
      </c>
      <c r="L19" s="59">
        <v>92</v>
      </c>
      <c r="M19" s="59">
        <v>39</v>
      </c>
      <c r="N19" s="59">
        <v>2</v>
      </c>
      <c r="O19" s="55">
        <f t="shared" si="2"/>
        <v>131</v>
      </c>
      <c r="P19" s="59">
        <v>96</v>
      </c>
      <c r="Q19" s="59">
        <v>36</v>
      </c>
      <c r="R19" s="59">
        <v>5</v>
      </c>
      <c r="S19" s="55">
        <f t="shared" si="3"/>
        <v>132</v>
      </c>
      <c r="T19" s="54">
        <f t="shared" si="4"/>
        <v>338</v>
      </c>
      <c r="U19" s="54">
        <f t="shared" si="4"/>
        <v>136</v>
      </c>
      <c r="V19" s="54">
        <f t="shared" si="4"/>
        <v>15</v>
      </c>
      <c r="W19" s="60">
        <f t="shared" si="5"/>
        <v>474</v>
      </c>
      <c r="Y19" s="48"/>
      <c r="Z19" s="48"/>
      <c r="AA19" s="48"/>
    </row>
    <row r="20" spans="1:27" x14ac:dyDescent="0.35">
      <c r="A20" s="40" t="s">
        <v>48</v>
      </c>
      <c r="B20" s="41" t="s">
        <v>100</v>
      </c>
      <c r="C20" s="41" t="s">
        <v>101</v>
      </c>
      <c r="D20" s="59">
        <v>81</v>
      </c>
      <c r="E20" s="59">
        <v>31</v>
      </c>
      <c r="F20" s="59">
        <v>2</v>
      </c>
      <c r="G20" s="55">
        <f t="shared" si="0"/>
        <v>112</v>
      </c>
      <c r="H20" s="59">
        <v>72</v>
      </c>
      <c r="I20" s="59">
        <v>36</v>
      </c>
      <c r="J20" s="59">
        <v>4</v>
      </c>
      <c r="K20" s="55">
        <f t="shared" si="1"/>
        <v>108</v>
      </c>
      <c r="L20" s="59">
        <v>90</v>
      </c>
      <c r="M20" s="59">
        <v>32</v>
      </c>
      <c r="N20" s="59">
        <v>6</v>
      </c>
      <c r="O20" s="55">
        <f t="shared" si="2"/>
        <v>122</v>
      </c>
      <c r="P20" s="59">
        <v>93</v>
      </c>
      <c r="Q20" s="59">
        <v>25</v>
      </c>
      <c r="R20" s="59">
        <v>7</v>
      </c>
      <c r="S20" s="55">
        <f t="shared" si="3"/>
        <v>118</v>
      </c>
      <c r="T20" s="54">
        <f t="shared" si="4"/>
        <v>336</v>
      </c>
      <c r="U20" s="54">
        <f t="shared" si="4"/>
        <v>124</v>
      </c>
      <c r="V20" s="54">
        <f t="shared" si="4"/>
        <v>19</v>
      </c>
      <c r="W20" s="60">
        <f t="shared" si="5"/>
        <v>460</v>
      </c>
      <c r="Y20" s="48"/>
      <c r="Z20" s="48"/>
      <c r="AA20" s="48"/>
    </row>
    <row r="21" spans="1:27" x14ac:dyDescent="0.35">
      <c r="A21" s="40" t="s">
        <v>50</v>
      </c>
      <c r="B21" s="41" t="s">
        <v>102</v>
      </c>
      <c r="C21" s="41" t="s">
        <v>94</v>
      </c>
      <c r="D21" s="59">
        <v>70</v>
      </c>
      <c r="E21" s="59">
        <v>35</v>
      </c>
      <c r="F21" s="59">
        <v>3</v>
      </c>
      <c r="G21" s="55">
        <f t="shared" si="0"/>
        <v>105</v>
      </c>
      <c r="H21" s="59">
        <v>59</v>
      </c>
      <c r="I21" s="59">
        <v>43</v>
      </c>
      <c r="J21" s="59">
        <v>1</v>
      </c>
      <c r="K21" s="55">
        <f t="shared" si="1"/>
        <v>102</v>
      </c>
      <c r="L21" s="59">
        <v>86</v>
      </c>
      <c r="M21" s="59">
        <v>36</v>
      </c>
      <c r="N21" s="59">
        <v>5</v>
      </c>
      <c r="O21" s="55">
        <f t="shared" si="2"/>
        <v>122</v>
      </c>
      <c r="P21" s="59">
        <v>82</v>
      </c>
      <c r="Q21" s="59">
        <v>42</v>
      </c>
      <c r="R21" s="59">
        <v>2</v>
      </c>
      <c r="S21" s="55">
        <f t="shared" si="3"/>
        <v>124</v>
      </c>
      <c r="T21" s="54">
        <f t="shared" si="4"/>
        <v>297</v>
      </c>
      <c r="U21" s="54">
        <f t="shared" si="4"/>
        <v>156</v>
      </c>
      <c r="V21" s="54">
        <f t="shared" si="4"/>
        <v>11</v>
      </c>
      <c r="W21" s="60">
        <f t="shared" si="5"/>
        <v>453</v>
      </c>
      <c r="Y21" s="48"/>
      <c r="Z21" s="48"/>
      <c r="AA21" s="48"/>
    </row>
    <row r="22" spans="1:27" x14ac:dyDescent="0.35">
      <c r="B22" s="29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</row>
    <row r="23" spans="1:27" x14ac:dyDescent="0.35">
      <c r="A23" s="40"/>
      <c r="B23" s="52" t="s">
        <v>51</v>
      </c>
      <c r="C23" s="53" t="s">
        <v>103</v>
      </c>
      <c r="D23" s="54"/>
      <c r="E23" s="54"/>
      <c r="F23" s="54"/>
      <c r="G23" s="55"/>
      <c r="H23" s="54"/>
      <c r="I23" s="54"/>
      <c r="J23" s="54"/>
      <c r="K23" s="55"/>
      <c r="L23" s="54"/>
      <c r="M23" s="54"/>
      <c r="N23" s="54"/>
      <c r="O23" s="55"/>
      <c r="P23" s="54"/>
      <c r="Q23" s="54"/>
      <c r="R23" s="54"/>
      <c r="S23" s="55"/>
      <c r="T23" s="54"/>
      <c r="U23" s="54"/>
      <c r="V23" s="54"/>
      <c r="W23" s="55"/>
    </row>
    <row r="24" spans="1:27" x14ac:dyDescent="0.35">
      <c r="C24" s="56"/>
    </row>
    <row r="25" spans="1:27" x14ac:dyDescent="0.35">
      <c r="B25" s="52" t="s">
        <v>52</v>
      </c>
      <c r="C25" s="58">
        <v>46067</v>
      </c>
    </row>
    <row r="26" spans="1:27" s="61" customFormat="1" x14ac:dyDescent="0.35">
      <c r="A26" s="30"/>
      <c r="B26" s="33"/>
      <c r="C26" s="56"/>
      <c r="D26" s="34"/>
      <c r="E26" s="34"/>
      <c r="F26" s="34"/>
      <c r="G26" s="57"/>
      <c r="H26" s="34"/>
      <c r="I26" s="34"/>
      <c r="J26" s="34"/>
      <c r="K26" s="57"/>
      <c r="L26" s="34"/>
      <c r="M26" s="34"/>
      <c r="N26" s="34"/>
      <c r="O26" s="57"/>
      <c r="P26" s="34"/>
      <c r="Q26" s="34"/>
      <c r="R26" s="34"/>
      <c r="S26" s="57"/>
      <c r="T26" s="34"/>
      <c r="U26" s="34"/>
      <c r="V26" s="34"/>
      <c r="W26" s="57"/>
    </row>
    <row r="27" spans="1:27" x14ac:dyDescent="0.35">
      <c r="C27" s="56"/>
    </row>
    <row r="28" spans="1:27" x14ac:dyDescent="0.35">
      <c r="C28" s="56"/>
    </row>
  </sheetData>
  <mergeCells count="9">
    <mergeCell ref="A1:W1"/>
    <mergeCell ref="D2:I2"/>
    <mergeCell ref="J2:N2"/>
    <mergeCell ref="O2:W2"/>
    <mergeCell ref="D3:G3"/>
    <mergeCell ref="H3:K3"/>
    <mergeCell ref="L3:O3"/>
    <mergeCell ref="P3:S3"/>
    <mergeCell ref="T3:W3"/>
  </mergeCells>
  <phoneticPr fontId="22" type="noConversion"/>
  <pageMargins left="0" right="0" top="0.59055118110236227" bottom="0.59055118110236227" header="0.51181102362204722" footer="0.51181102362204722"/>
  <pageSetup paperSize="9" orientation="landscape" horizontalDpi="12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69A3E-68DB-4B85-A613-5A2F21315B90}">
  <dimension ref="A1:Z23"/>
  <sheetViews>
    <sheetView zoomScale="140" zoomScaleNormal="140" workbookViewId="0">
      <selection activeCell="T4" sqref="T1:U1048576"/>
    </sheetView>
  </sheetViews>
  <sheetFormatPr defaultColWidth="9" defaultRowHeight="15.5" x14ac:dyDescent="0.35"/>
  <cols>
    <col min="1" max="1" width="3.25" style="30" customWidth="1"/>
    <col min="2" max="2" width="21" style="33" customWidth="1"/>
    <col min="3" max="3" width="21.58203125" style="29" customWidth="1"/>
    <col min="4" max="4" width="3.83203125" style="34" customWidth="1"/>
    <col min="5" max="6" width="3.33203125" style="34" customWidth="1"/>
    <col min="7" max="7" width="3.58203125" style="57" customWidth="1"/>
    <col min="8" max="8" width="3.58203125" style="34" customWidth="1"/>
    <col min="9" max="10" width="3.33203125" style="34" customWidth="1"/>
    <col min="11" max="11" width="3.58203125" style="57" customWidth="1"/>
    <col min="12" max="12" width="3.58203125" style="34" customWidth="1"/>
    <col min="13" max="14" width="3.33203125" style="34" customWidth="1"/>
    <col min="15" max="15" width="3.58203125" style="57" customWidth="1"/>
    <col min="16" max="16" width="4.25" style="34" customWidth="1"/>
    <col min="17" max="18" width="3.33203125" style="34" customWidth="1"/>
    <col min="19" max="19" width="3.58203125" style="57" customWidth="1"/>
    <col min="20" max="21" width="4.25" style="34" bestFit="1" customWidth="1"/>
    <col min="22" max="22" width="3.33203125" style="34" customWidth="1"/>
    <col min="23" max="23" width="5.25" style="57" customWidth="1"/>
    <col min="24" max="24" width="9" style="29"/>
    <col min="25" max="25" width="14.83203125" style="29" customWidth="1"/>
    <col min="26" max="16384" width="9" style="29"/>
  </cols>
  <sheetData>
    <row r="1" spans="1:26" ht="39.75" customHeight="1" x14ac:dyDescent="0.35">
      <c r="A1" s="104" t="s">
        <v>0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  <c r="R1" s="104"/>
      <c r="S1" s="104"/>
      <c r="T1" s="104"/>
      <c r="U1" s="104"/>
      <c r="V1" s="104"/>
      <c r="W1" s="104"/>
    </row>
    <row r="2" spans="1:26" x14ac:dyDescent="0.35">
      <c r="B2" s="31" t="s">
        <v>1</v>
      </c>
      <c r="C2" s="32" t="s">
        <v>53</v>
      </c>
      <c r="D2" s="105" t="s">
        <v>104</v>
      </c>
      <c r="E2" s="105"/>
      <c r="F2" s="105"/>
      <c r="G2" s="105"/>
      <c r="H2" s="105"/>
      <c r="I2" s="105"/>
      <c r="J2" s="106" t="s">
        <v>55</v>
      </c>
      <c r="K2" s="106"/>
      <c r="L2" s="106"/>
      <c r="M2" s="106"/>
      <c r="N2" s="106"/>
      <c r="O2" s="107" t="s">
        <v>72</v>
      </c>
      <c r="P2" s="107"/>
      <c r="Q2" s="107"/>
      <c r="R2" s="107"/>
      <c r="S2" s="107"/>
      <c r="T2" s="107"/>
      <c r="U2" s="107"/>
      <c r="V2" s="107"/>
      <c r="W2" s="107"/>
    </row>
    <row r="3" spans="1:26" x14ac:dyDescent="0.35">
      <c r="D3" s="108" t="s">
        <v>6</v>
      </c>
      <c r="E3" s="108"/>
      <c r="F3" s="108"/>
      <c r="G3" s="108"/>
      <c r="H3" s="108" t="s">
        <v>7</v>
      </c>
      <c r="I3" s="108"/>
      <c r="J3" s="108"/>
      <c r="K3" s="108"/>
      <c r="L3" s="108" t="s">
        <v>8</v>
      </c>
      <c r="M3" s="108"/>
      <c r="N3" s="108"/>
      <c r="O3" s="108"/>
      <c r="P3" s="108" t="s">
        <v>9</v>
      </c>
      <c r="Q3" s="108"/>
      <c r="R3" s="108"/>
      <c r="S3" s="108"/>
      <c r="T3" s="108" t="s">
        <v>10</v>
      </c>
      <c r="U3" s="108"/>
      <c r="V3" s="108"/>
      <c r="W3" s="108"/>
    </row>
    <row r="4" spans="1:26" s="37" customFormat="1" ht="13" x14ac:dyDescent="0.3">
      <c r="A4" s="35" t="s">
        <v>11</v>
      </c>
      <c r="B4" s="37" t="s">
        <v>12</v>
      </c>
      <c r="C4" s="37" t="s">
        <v>13</v>
      </c>
      <c r="D4" s="38" t="s">
        <v>14</v>
      </c>
      <c r="E4" s="38" t="s">
        <v>15</v>
      </c>
      <c r="F4" s="38" t="s">
        <v>16</v>
      </c>
      <c r="G4" s="39" t="s">
        <v>10</v>
      </c>
      <c r="H4" s="38" t="s">
        <v>14</v>
      </c>
      <c r="I4" s="38" t="s">
        <v>15</v>
      </c>
      <c r="J4" s="38" t="s">
        <v>16</v>
      </c>
      <c r="K4" s="39" t="s">
        <v>10</v>
      </c>
      <c r="L4" s="38" t="s">
        <v>14</v>
      </c>
      <c r="M4" s="38" t="s">
        <v>15</v>
      </c>
      <c r="N4" s="38" t="s">
        <v>16</v>
      </c>
      <c r="O4" s="39" t="s">
        <v>10</v>
      </c>
      <c r="P4" s="38" t="s">
        <v>14</v>
      </c>
      <c r="Q4" s="38" t="s">
        <v>15</v>
      </c>
      <c r="R4" s="38" t="s">
        <v>16</v>
      </c>
      <c r="S4" s="39" t="s">
        <v>10</v>
      </c>
      <c r="T4" s="38" t="s">
        <v>14</v>
      </c>
      <c r="U4" s="38" t="s">
        <v>15</v>
      </c>
      <c r="V4" s="38" t="s">
        <v>16</v>
      </c>
      <c r="W4" s="39" t="s">
        <v>10</v>
      </c>
    </row>
    <row r="5" spans="1:26" x14ac:dyDescent="0.35">
      <c r="A5" s="40" t="s">
        <v>17</v>
      </c>
      <c r="B5" s="41" t="s">
        <v>105</v>
      </c>
      <c r="C5" s="41" t="s">
        <v>60</v>
      </c>
      <c r="D5" s="59">
        <v>88</v>
      </c>
      <c r="E5" s="59">
        <v>54</v>
      </c>
      <c r="F5" s="59">
        <v>0</v>
      </c>
      <c r="G5" s="55">
        <f>SUM(D5:E5)</f>
        <v>142</v>
      </c>
      <c r="H5" s="59">
        <v>93</v>
      </c>
      <c r="I5" s="59">
        <v>61</v>
      </c>
      <c r="J5" s="59">
        <v>0</v>
      </c>
      <c r="K5" s="55">
        <f>SUM(H5:I5)</f>
        <v>154</v>
      </c>
      <c r="L5" s="59">
        <v>90</v>
      </c>
      <c r="M5" s="59">
        <v>44</v>
      </c>
      <c r="N5" s="59">
        <v>0</v>
      </c>
      <c r="O5" s="55">
        <f>SUM(L5:M5)</f>
        <v>134</v>
      </c>
      <c r="P5" s="59">
        <v>93</v>
      </c>
      <c r="Q5" s="59">
        <v>62</v>
      </c>
      <c r="R5" s="59">
        <v>0</v>
      </c>
      <c r="S5" s="55">
        <f>SUM(P5:Q5)</f>
        <v>155</v>
      </c>
      <c r="T5" s="54">
        <f t="shared" ref="T5:V16" si="0">SUM(D5,H5,L5,P5)</f>
        <v>364</v>
      </c>
      <c r="U5" s="54">
        <f t="shared" si="0"/>
        <v>221</v>
      </c>
      <c r="V5" s="54">
        <f t="shared" si="0"/>
        <v>0</v>
      </c>
      <c r="W5" s="60">
        <f t="shared" ref="W5:W16" si="1">SUM(T5:U5)</f>
        <v>585</v>
      </c>
      <c r="Y5" s="48"/>
      <c r="Z5" s="48"/>
    </row>
    <row r="6" spans="1:26" x14ac:dyDescent="0.35">
      <c r="A6" s="40" t="s">
        <v>19</v>
      </c>
      <c r="B6" s="41" t="s">
        <v>106</v>
      </c>
      <c r="C6" s="41" t="s">
        <v>73</v>
      </c>
      <c r="D6" s="59">
        <v>101</v>
      </c>
      <c r="E6" s="59">
        <v>51</v>
      </c>
      <c r="F6" s="59">
        <v>0</v>
      </c>
      <c r="G6" s="55">
        <f t="shared" ref="G6:G16" si="2">SUM(D6:E6)</f>
        <v>152</v>
      </c>
      <c r="H6" s="59">
        <v>89</v>
      </c>
      <c r="I6" s="59">
        <v>53</v>
      </c>
      <c r="J6" s="59">
        <v>2</v>
      </c>
      <c r="K6" s="55">
        <f t="shared" ref="K6:K16" si="3">SUM(H6:I6)</f>
        <v>142</v>
      </c>
      <c r="L6" s="59">
        <v>99</v>
      </c>
      <c r="M6" s="59">
        <v>61</v>
      </c>
      <c r="N6" s="59">
        <v>0</v>
      </c>
      <c r="O6" s="55">
        <f t="shared" ref="O6:O16" si="4">SUM(L6:M6)</f>
        <v>160</v>
      </c>
      <c r="P6" s="59">
        <v>93</v>
      </c>
      <c r="Q6" s="59">
        <v>36</v>
      </c>
      <c r="R6" s="59">
        <v>2</v>
      </c>
      <c r="S6" s="55">
        <f t="shared" ref="S6:S16" si="5">SUM(P6:Q6)</f>
        <v>129</v>
      </c>
      <c r="T6" s="54">
        <f t="shared" si="0"/>
        <v>382</v>
      </c>
      <c r="U6" s="54">
        <f t="shared" si="0"/>
        <v>201</v>
      </c>
      <c r="V6" s="54">
        <f t="shared" si="0"/>
        <v>4</v>
      </c>
      <c r="W6" s="60">
        <f t="shared" si="1"/>
        <v>583</v>
      </c>
      <c r="Y6" s="48"/>
      <c r="Z6" s="48"/>
    </row>
    <row r="7" spans="1:26" x14ac:dyDescent="0.35">
      <c r="A7" s="40" t="s">
        <v>21</v>
      </c>
      <c r="B7" s="41" t="s">
        <v>107</v>
      </c>
      <c r="C7" s="41" t="s">
        <v>63</v>
      </c>
      <c r="D7" s="59">
        <v>96</v>
      </c>
      <c r="E7" s="59">
        <v>51</v>
      </c>
      <c r="F7" s="59">
        <v>1</v>
      </c>
      <c r="G7" s="55">
        <f t="shared" si="2"/>
        <v>147</v>
      </c>
      <c r="H7" s="59">
        <v>94</v>
      </c>
      <c r="I7" s="59">
        <v>41</v>
      </c>
      <c r="J7" s="59">
        <v>0</v>
      </c>
      <c r="K7" s="55">
        <f t="shared" si="3"/>
        <v>135</v>
      </c>
      <c r="L7" s="59">
        <v>92</v>
      </c>
      <c r="M7" s="59">
        <v>45</v>
      </c>
      <c r="N7" s="59">
        <v>1</v>
      </c>
      <c r="O7" s="55">
        <f t="shared" si="4"/>
        <v>137</v>
      </c>
      <c r="P7" s="59">
        <v>95</v>
      </c>
      <c r="Q7" s="59">
        <v>59</v>
      </c>
      <c r="R7" s="59">
        <v>0</v>
      </c>
      <c r="S7" s="55">
        <f t="shared" si="5"/>
        <v>154</v>
      </c>
      <c r="T7" s="54">
        <f t="shared" si="0"/>
        <v>377</v>
      </c>
      <c r="U7" s="54">
        <f t="shared" si="0"/>
        <v>196</v>
      </c>
      <c r="V7" s="54">
        <f t="shared" si="0"/>
        <v>2</v>
      </c>
      <c r="W7" s="60">
        <f t="shared" si="1"/>
        <v>573</v>
      </c>
      <c r="Y7" s="48"/>
      <c r="Z7" s="48"/>
    </row>
    <row r="8" spans="1:26" x14ac:dyDescent="0.35">
      <c r="A8" s="40" t="s">
        <v>23</v>
      </c>
      <c r="B8" s="41" t="s">
        <v>108</v>
      </c>
      <c r="C8" s="41" t="s">
        <v>58</v>
      </c>
      <c r="D8" s="59">
        <v>88</v>
      </c>
      <c r="E8" s="59">
        <v>34</v>
      </c>
      <c r="F8" s="59">
        <v>0</v>
      </c>
      <c r="G8" s="55">
        <f t="shared" si="2"/>
        <v>122</v>
      </c>
      <c r="H8" s="59">
        <v>86</v>
      </c>
      <c r="I8" s="59">
        <v>43</v>
      </c>
      <c r="J8" s="59">
        <v>0</v>
      </c>
      <c r="K8" s="55">
        <f t="shared" si="3"/>
        <v>129</v>
      </c>
      <c r="L8" s="59">
        <v>94</v>
      </c>
      <c r="M8" s="59">
        <v>66</v>
      </c>
      <c r="N8" s="59">
        <v>0</v>
      </c>
      <c r="O8" s="55">
        <f t="shared" si="4"/>
        <v>160</v>
      </c>
      <c r="P8" s="59">
        <v>99</v>
      </c>
      <c r="Q8" s="59">
        <v>44</v>
      </c>
      <c r="R8" s="59">
        <v>1</v>
      </c>
      <c r="S8" s="55">
        <f t="shared" si="5"/>
        <v>143</v>
      </c>
      <c r="T8" s="54">
        <f t="shared" si="0"/>
        <v>367</v>
      </c>
      <c r="U8" s="54">
        <f t="shared" si="0"/>
        <v>187</v>
      </c>
      <c r="V8" s="54">
        <f t="shared" si="0"/>
        <v>1</v>
      </c>
      <c r="W8" s="60">
        <f t="shared" si="1"/>
        <v>554</v>
      </c>
      <c r="Y8" s="48"/>
      <c r="Z8" s="48"/>
    </row>
    <row r="9" spans="1:26" x14ac:dyDescent="0.35">
      <c r="A9" s="40" t="s">
        <v>26</v>
      </c>
      <c r="B9" s="41" t="s">
        <v>109</v>
      </c>
      <c r="C9" s="41" t="s">
        <v>66</v>
      </c>
      <c r="D9" s="59">
        <v>87</v>
      </c>
      <c r="E9" s="59">
        <v>54</v>
      </c>
      <c r="F9" s="59">
        <v>0</v>
      </c>
      <c r="G9" s="55">
        <f t="shared" si="2"/>
        <v>141</v>
      </c>
      <c r="H9" s="59">
        <v>99</v>
      </c>
      <c r="I9" s="59">
        <v>44</v>
      </c>
      <c r="J9" s="59">
        <v>0</v>
      </c>
      <c r="K9" s="55">
        <f t="shared" si="3"/>
        <v>143</v>
      </c>
      <c r="L9" s="59">
        <v>101</v>
      </c>
      <c r="M9" s="59">
        <v>43</v>
      </c>
      <c r="N9" s="59">
        <v>2</v>
      </c>
      <c r="O9" s="55">
        <f t="shared" si="4"/>
        <v>144</v>
      </c>
      <c r="P9" s="59">
        <v>90</v>
      </c>
      <c r="Q9" s="59">
        <v>36</v>
      </c>
      <c r="R9" s="59">
        <v>1</v>
      </c>
      <c r="S9" s="55">
        <f t="shared" si="5"/>
        <v>126</v>
      </c>
      <c r="T9" s="54">
        <f t="shared" si="0"/>
        <v>377</v>
      </c>
      <c r="U9" s="54">
        <f t="shared" si="0"/>
        <v>177</v>
      </c>
      <c r="V9" s="54">
        <f t="shared" si="0"/>
        <v>3</v>
      </c>
      <c r="W9" s="60">
        <f t="shared" si="1"/>
        <v>554</v>
      </c>
      <c r="Y9" s="48"/>
      <c r="Z9" s="48"/>
    </row>
    <row r="10" spans="1:26" x14ac:dyDescent="0.35">
      <c r="A10" s="40" t="s">
        <v>28</v>
      </c>
      <c r="B10" s="41" t="s">
        <v>110</v>
      </c>
      <c r="C10" s="41" t="s">
        <v>73</v>
      </c>
      <c r="D10" s="59">
        <v>88</v>
      </c>
      <c r="E10" s="59">
        <v>45</v>
      </c>
      <c r="F10" s="59">
        <v>1</v>
      </c>
      <c r="G10" s="55">
        <f t="shared" si="2"/>
        <v>133</v>
      </c>
      <c r="H10" s="59">
        <v>92</v>
      </c>
      <c r="I10" s="59">
        <v>63</v>
      </c>
      <c r="J10" s="59">
        <v>1</v>
      </c>
      <c r="K10" s="55">
        <f t="shared" si="3"/>
        <v>155</v>
      </c>
      <c r="L10" s="59">
        <v>91</v>
      </c>
      <c r="M10" s="59">
        <v>30</v>
      </c>
      <c r="N10" s="59">
        <v>1</v>
      </c>
      <c r="O10" s="55">
        <f t="shared" si="4"/>
        <v>121</v>
      </c>
      <c r="P10" s="59">
        <v>103</v>
      </c>
      <c r="Q10" s="59">
        <v>35</v>
      </c>
      <c r="R10" s="59">
        <v>1</v>
      </c>
      <c r="S10" s="55">
        <f t="shared" si="5"/>
        <v>138</v>
      </c>
      <c r="T10" s="54">
        <f t="shared" si="0"/>
        <v>374</v>
      </c>
      <c r="U10" s="54">
        <f t="shared" si="0"/>
        <v>173</v>
      </c>
      <c r="V10" s="54">
        <f t="shared" si="0"/>
        <v>4</v>
      </c>
      <c r="W10" s="60">
        <f t="shared" si="1"/>
        <v>547</v>
      </c>
      <c r="Y10" s="48"/>
      <c r="Z10" s="48"/>
    </row>
    <row r="11" spans="1:26" x14ac:dyDescent="0.35">
      <c r="A11" s="40" t="s">
        <v>30</v>
      </c>
      <c r="B11" s="41" t="s">
        <v>111</v>
      </c>
      <c r="C11" s="41" t="s">
        <v>112</v>
      </c>
      <c r="D11" s="59">
        <v>89</v>
      </c>
      <c r="E11" s="59">
        <v>35</v>
      </c>
      <c r="F11" s="59">
        <v>4</v>
      </c>
      <c r="G11" s="55">
        <f t="shared" si="2"/>
        <v>124</v>
      </c>
      <c r="H11" s="59">
        <v>91</v>
      </c>
      <c r="I11" s="59">
        <v>42</v>
      </c>
      <c r="J11" s="59">
        <v>0</v>
      </c>
      <c r="K11" s="55">
        <f t="shared" si="3"/>
        <v>133</v>
      </c>
      <c r="L11" s="59">
        <v>91</v>
      </c>
      <c r="M11" s="59">
        <v>45</v>
      </c>
      <c r="N11" s="59">
        <v>2</v>
      </c>
      <c r="O11" s="55">
        <f t="shared" si="4"/>
        <v>136</v>
      </c>
      <c r="P11" s="59">
        <v>94</v>
      </c>
      <c r="Q11" s="59">
        <v>58</v>
      </c>
      <c r="R11" s="59">
        <v>0</v>
      </c>
      <c r="S11" s="55">
        <f t="shared" si="5"/>
        <v>152</v>
      </c>
      <c r="T11" s="54">
        <f t="shared" si="0"/>
        <v>365</v>
      </c>
      <c r="U11" s="54">
        <f t="shared" si="0"/>
        <v>180</v>
      </c>
      <c r="V11" s="54">
        <f t="shared" si="0"/>
        <v>6</v>
      </c>
      <c r="W11" s="60">
        <f t="shared" si="1"/>
        <v>545</v>
      </c>
      <c r="Y11" s="48"/>
      <c r="Z11" s="48"/>
    </row>
    <row r="12" spans="1:26" x14ac:dyDescent="0.35">
      <c r="A12" s="40" t="s">
        <v>32</v>
      </c>
      <c r="B12" s="41" t="s">
        <v>113</v>
      </c>
      <c r="C12" s="41" t="s">
        <v>112</v>
      </c>
      <c r="D12" s="59">
        <v>75</v>
      </c>
      <c r="E12" s="59">
        <v>31</v>
      </c>
      <c r="F12" s="59">
        <v>4</v>
      </c>
      <c r="G12" s="55">
        <f t="shared" si="2"/>
        <v>106</v>
      </c>
      <c r="H12" s="59">
        <v>96</v>
      </c>
      <c r="I12" s="59">
        <v>54</v>
      </c>
      <c r="J12" s="59">
        <v>0</v>
      </c>
      <c r="K12" s="55">
        <f t="shared" si="3"/>
        <v>150</v>
      </c>
      <c r="L12" s="59">
        <v>88</v>
      </c>
      <c r="M12" s="59">
        <v>43</v>
      </c>
      <c r="N12" s="59">
        <v>1</v>
      </c>
      <c r="O12" s="55">
        <f t="shared" si="4"/>
        <v>131</v>
      </c>
      <c r="P12" s="59">
        <v>96</v>
      </c>
      <c r="Q12" s="59">
        <v>45</v>
      </c>
      <c r="R12" s="59">
        <v>2</v>
      </c>
      <c r="S12" s="55">
        <f t="shared" si="5"/>
        <v>141</v>
      </c>
      <c r="T12" s="54">
        <f t="shared" si="0"/>
        <v>355</v>
      </c>
      <c r="U12" s="54">
        <f t="shared" si="0"/>
        <v>173</v>
      </c>
      <c r="V12" s="54">
        <f t="shared" si="0"/>
        <v>7</v>
      </c>
      <c r="W12" s="60">
        <f t="shared" si="1"/>
        <v>528</v>
      </c>
      <c r="Y12" s="48"/>
      <c r="Z12" s="48"/>
    </row>
    <row r="13" spans="1:26" x14ac:dyDescent="0.35">
      <c r="A13" s="40" t="s">
        <v>34</v>
      </c>
      <c r="B13" s="41" t="s">
        <v>114</v>
      </c>
      <c r="C13" s="41" t="s">
        <v>94</v>
      </c>
      <c r="D13" s="59">
        <v>84</v>
      </c>
      <c r="E13" s="59">
        <v>43</v>
      </c>
      <c r="F13" s="59">
        <v>3</v>
      </c>
      <c r="G13" s="55">
        <f t="shared" si="2"/>
        <v>127</v>
      </c>
      <c r="H13" s="59">
        <v>86</v>
      </c>
      <c r="I13" s="59">
        <v>62</v>
      </c>
      <c r="J13" s="59">
        <v>1</v>
      </c>
      <c r="K13" s="55">
        <f t="shared" si="3"/>
        <v>148</v>
      </c>
      <c r="L13" s="59">
        <v>85</v>
      </c>
      <c r="M13" s="59">
        <v>41</v>
      </c>
      <c r="N13" s="59">
        <v>1</v>
      </c>
      <c r="O13" s="55">
        <f t="shared" si="4"/>
        <v>126</v>
      </c>
      <c r="P13" s="59">
        <v>85</v>
      </c>
      <c r="Q13" s="59">
        <v>36</v>
      </c>
      <c r="R13" s="59">
        <v>3</v>
      </c>
      <c r="S13" s="55">
        <f t="shared" si="5"/>
        <v>121</v>
      </c>
      <c r="T13" s="54">
        <f t="shared" si="0"/>
        <v>340</v>
      </c>
      <c r="U13" s="54">
        <f t="shared" si="0"/>
        <v>182</v>
      </c>
      <c r="V13" s="54">
        <f t="shared" si="0"/>
        <v>8</v>
      </c>
      <c r="W13" s="60">
        <f t="shared" si="1"/>
        <v>522</v>
      </c>
      <c r="Y13" s="48"/>
      <c r="Z13" s="48"/>
    </row>
    <row r="14" spans="1:26" x14ac:dyDescent="0.35">
      <c r="A14" s="40" t="s">
        <v>36</v>
      </c>
      <c r="B14" s="41" t="s">
        <v>115</v>
      </c>
      <c r="C14" s="41" t="s">
        <v>66</v>
      </c>
      <c r="D14" s="59">
        <v>84</v>
      </c>
      <c r="E14" s="59">
        <v>43</v>
      </c>
      <c r="F14" s="59">
        <v>1</v>
      </c>
      <c r="G14" s="55">
        <f t="shared" si="2"/>
        <v>127</v>
      </c>
      <c r="H14" s="59">
        <v>93</v>
      </c>
      <c r="I14" s="59">
        <v>54</v>
      </c>
      <c r="J14" s="59">
        <v>0</v>
      </c>
      <c r="K14" s="55">
        <f t="shared" si="3"/>
        <v>147</v>
      </c>
      <c r="L14" s="59">
        <v>92</v>
      </c>
      <c r="M14" s="59">
        <v>26</v>
      </c>
      <c r="N14" s="59">
        <v>2</v>
      </c>
      <c r="O14" s="55">
        <f t="shared" si="4"/>
        <v>118</v>
      </c>
      <c r="P14" s="59">
        <v>94</v>
      </c>
      <c r="Q14" s="59">
        <v>36</v>
      </c>
      <c r="R14" s="59">
        <v>2</v>
      </c>
      <c r="S14" s="55">
        <f t="shared" si="5"/>
        <v>130</v>
      </c>
      <c r="T14" s="54">
        <f t="shared" si="0"/>
        <v>363</v>
      </c>
      <c r="U14" s="54">
        <f t="shared" si="0"/>
        <v>159</v>
      </c>
      <c r="V14" s="54">
        <f t="shared" si="0"/>
        <v>5</v>
      </c>
      <c r="W14" s="60">
        <f t="shared" si="1"/>
        <v>522</v>
      </c>
      <c r="Y14" s="48"/>
      <c r="Z14" s="48"/>
    </row>
    <row r="15" spans="1:26" x14ac:dyDescent="0.35">
      <c r="A15" s="40" t="s">
        <v>38</v>
      </c>
      <c r="B15" s="41" t="s">
        <v>116</v>
      </c>
      <c r="C15" s="41" t="s">
        <v>56</v>
      </c>
      <c r="D15" s="59">
        <v>86</v>
      </c>
      <c r="E15" s="59">
        <v>53</v>
      </c>
      <c r="F15" s="59">
        <v>3</v>
      </c>
      <c r="G15" s="55">
        <f t="shared" si="2"/>
        <v>139</v>
      </c>
      <c r="H15" s="59">
        <v>91</v>
      </c>
      <c r="I15" s="59">
        <v>53</v>
      </c>
      <c r="J15" s="59">
        <v>2</v>
      </c>
      <c r="K15" s="55">
        <f t="shared" si="3"/>
        <v>144</v>
      </c>
      <c r="L15" s="59">
        <v>77</v>
      </c>
      <c r="M15" s="59">
        <v>33</v>
      </c>
      <c r="N15" s="59">
        <v>4</v>
      </c>
      <c r="O15" s="55">
        <f t="shared" si="4"/>
        <v>110</v>
      </c>
      <c r="P15" s="59">
        <v>98</v>
      </c>
      <c r="Q15" s="59">
        <v>27</v>
      </c>
      <c r="R15" s="59">
        <v>3</v>
      </c>
      <c r="S15" s="55">
        <f t="shared" si="5"/>
        <v>125</v>
      </c>
      <c r="T15" s="54">
        <f t="shared" si="0"/>
        <v>352</v>
      </c>
      <c r="U15" s="54">
        <f t="shared" si="0"/>
        <v>166</v>
      </c>
      <c r="V15" s="54">
        <f t="shared" si="0"/>
        <v>12</v>
      </c>
      <c r="W15" s="60">
        <f t="shared" si="1"/>
        <v>518</v>
      </c>
      <c r="Y15" s="48"/>
      <c r="Z15" s="48"/>
    </row>
    <row r="16" spans="1:26" x14ac:dyDescent="0.35">
      <c r="A16" s="40" t="s">
        <v>40</v>
      </c>
      <c r="B16" s="41" t="s">
        <v>117</v>
      </c>
      <c r="C16" s="41" t="s">
        <v>69</v>
      </c>
      <c r="D16" s="62">
        <v>77</v>
      </c>
      <c r="E16" s="62">
        <v>26</v>
      </c>
      <c r="F16" s="62">
        <v>7</v>
      </c>
      <c r="G16" s="55">
        <f t="shared" si="2"/>
        <v>103</v>
      </c>
      <c r="H16" s="62">
        <v>90</v>
      </c>
      <c r="I16" s="62">
        <v>44</v>
      </c>
      <c r="J16" s="62">
        <v>4</v>
      </c>
      <c r="K16" s="55">
        <f t="shared" si="3"/>
        <v>134</v>
      </c>
      <c r="L16" s="62">
        <v>82</v>
      </c>
      <c r="M16" s="62">
        <v>31</v>
      </c>
      <c r="N16" s="62">
        <v>1</v>
      </c>
      <c r="O16" s="55">
        <f t="shared" si="4"/>
        <v>113</v>
      </c>
      <c r="P16" s="62">
        <v>96</v>
      </c>
      <c r="Q16" s="62">
        <v>43</v>
      </c>
      <c r="R16" s="62">
        <v>1</v>
      </c>
      <c r="S16" s="55">
        <f t="shared" si="5"/>
        <v>139</v>
      </c>
      <c r="T16" s="54">
        <f t="shared" si="0"/>
        <v>345</v>
      </c>
      <c r="U16" s="54">
        <f t="shared" si="0"/>
        <v>144</v>
      </c>
      <c r="V16" s="54">
        <f t="shared" si="0"/>
        <v>13</v>
      </c>
      <c r="W16" s="60">
        <f t="shared" si="1"/>
        <v>489</v>
      </c>
      <c r="X16" s="61"/>
      <c r="Y16" s="61"/>
      <c r="Z16" s="61"/>
    </row>
    <row r="17" spans="1:23" s="61" customFormat="1" x14ac:dyDescent="0.35">
      <c r="A17" s="40"/>
      <c r="B17" s="41"/>
      <c r="C17" s="41"/>
      <c r="D17" s="59"/>
      <c r="E17" s="59"/>
      <c r="F17" s="59"/>
      <c r="G17" s="55"/>
      <c r="H17" s="59"/>
      <c r="I17" s="59"/>
      <c r="J17" s="59"/>
      <c r="K17" s="55"/>
      <c r="L17" s="59"/>
      <c r="M17" s="59"/>
      <c r="N17" s="59"/>
      <c r="O17" s="55"/>
      <c r="P17" s="59"/>
      <c r="Q17" s="59"/>
      <c r="R17" s="59"/>
      <c r="S17" s="55"/>
      <c r="T17" s="54"/>
      <c r="U17" s="54"/>
      <c r="V17" s="54"/>
      <c r="W17" s="60"/>
    </row>
    <row r="18" spans="1:23" x14ac:dyDescent="0.35">
      <c r="A18" s="40"/>
      <c r="B18" s="52" t="s">
        <v>51</v>
      </c>
      <c r="C18" s="53" t="s">
        <v>118</v>
      </c>
      <c r="D18" s="54"/>
      <c r="E18" s="54"/>
      <c r="F18" s="54"/>
      <c r="G18" s="55"/>
      <c r="H18" s="54"/>
      <c r="I18" s="54"/>
      <c r="J18" s="54"/>
      <c r="K18" s="55"/>
      <c r="L18" s="54"/>
      <c r="M18" s="54"/>
      <c r="N18" s="54"/>
      <c r="O18" s="55"/>
      <c r="P18" s="54"/>
      <c r="Q18" s="54"/>
      <c r="R18" s="54"/>
      <c r="S18" s="55"/>
      <c r="T18" s="54"/>
      <c r="U18" s="54"/>
      <c r="V18" s="54"/>
      <c r="W18" s="55"/>
    </row>
    <row r="19" spans="1:23" x14ac:dyDescent="0.35">
      <c r="C19" s="56"/>
    </row>
    <row r="20" spans="1:23" x14ac:dyDescent="0.35">
      <c r="B20" s="52" t="s">
        <v>52</v>
      </c>
      <c r="C20" s="58">
        <v>46067</v>
      </c>
    </row>
    <row r="21" spans="1:23" x14ac:dyDescent="0.35">
      <c r="C21" s="56"/>
    </row>
    <row r="22" spans="1:23" x14ac:dyDescent="0.35">
      <c r="C22" s="56"/>
    </row>
    <row r="23" spans="1:23" x14ac:dyDescent="0.35">
      <c r="C23" s="56"/>
    </row>
  </sheetData>
  <mergeCells count="9">
    <mergeCell ref="A1:W1"/>
    <mergeCell ref="D2:I2"/>
    <mergeCell ref="J2:N2"/>
    <mergeCell ref="O2:W2"/>
    <mergeCell ref="D3:G3"/>
    <mergeCell ref="H3:K3"/>
    <mergeCell ref="L3:O3"/>
    <mergeCell ref="P3:S3"/>
    <mergeCell ref="T3:W3"/>
  </mergeCells>
  <phoneticPr fontId="19" type="noConversion"/>
  <pageMargins left="0" right="0" top="0.59055118110236227" bottom="0.59055118110236227" header="0.51181102362204722" footer="0.51181102362204722"/>
  <pageSetup paperSize="9" orientation="landscape" horizontalDpi="12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A2A025-A946-4D0D-B78A-BDDD3A196EA0}">
  <dimension ref="A1:Z19"/>
  <sheetViews>
    <sheetView zoomScale="160" zoomScaleNormal="160" workbookViewId="0">
      <selection activeCell="W15" sqref="W15"/>
    </sheetView>
  </sheetViews>
  <sheetFormatPr defaultColWidth="9" defaultRowHeight="15.5" x14ac:dyDescent="0.35"/>
  <cols>
    <col min="1" max="1" width="3.25" style="70" customWidth="1"/>
    <col min="2" max="2" width="21" style="74" customWidth="1"/>
    <col min="3" max="3" width="25.5" style="69" customWidth="1"/>
    <col min="4" max="4" width="4.33203125" style="42" customWidth="1"/>
    <col min="5" max="6" width="3.33203125" style="42" customWidth="1"/>
    <col min="7" max="7" width="3.58203125" style="73" customWidth="1"/>
    <col min="8" max="8" width="4" style="42" customWidth="1"/>
    <col min="9" max="10" width="3.33203125" style="42" customWidth="1"/>
    <col min="11" max="11" width="3.58203125" style="73" customWidth="1"/>
    <col min="12" max="14" width="3.33203125" style="42" customWidth="1"/>
    <col min="15" max="15" width="3.58203125" style="73" customWidth="1"/>
    <col min="16" max="16" width="3.75" style="42" customWidth="1"/>
    <col min="17" max="18" width="3.33203125" style="42" customWidth="1"/>
    <col min="19" max="19" width="3.58203125" style="73" customWidth="1"/>
    <col min="20" max="21" width="3.9140625" style="42" customWidth="1"/>
    <col min="22" max="22" width="3.33203125" style="42" customWidth="1"/>
    <col min="23" max="23" width="3.58203125" style="73" customWidth="1"/>
    <col min="24" max="24" width="9" style="69"/>
    <col min="25" max="25" width="17.5" style="69" customWidth="1"/>
    <col min="26" max="16384" width="9" style="69"/>
  </cols>
  <sheetData>
    <row r="1" spans="1:26" ht="39.75" customHeight="1" x14ac:dyDescent="0.35">
      <c r="A1" s="109" t="s">
        <v>0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109"/>
      <c r="T1" s="109"/>
      <c r="U1" s="109"/>
      <c r="V1" s="109"/>
      <c r="W1" s="109"/>
    </row>
    <row r="2" spans="1:26" x14ac:dyDescent="0.35">
      <c r="B2" s="71" t="s">
        <v>1</v>
      </c>
      <c r="C2" s="72" t="s">
        <v>53</v>
      </c>
      <c r="D2" s="110" t="s">
        <v>165</v>
      </c>
      <c r="E2" s="110"/>
      <c r="F2" s="110"/>
      <c r="G2" s="110"/>
      <c r="H2" s="110"/>
      <c r="I2" s="110"/>
      <c r="J2" s="111" t="s">
        <v>55</v>
      </c>
      <c r="K2" s="111"/>
      <c r="L2" s="111"/>
      <c r="M2" s="111"/>
      <c r="N2" s="111"/>
      <c r="O2" s="112" t="s">
        <v>84</v>
      </c>
      <c r="P2" s="112"/>
      <c r="Q2" s="112"/>
      <c r="R2" s="112"/>
      <c r="S2" s="112"/>
      <c r="T2" s="112"/>
      <c r="U2" s="112"/>
      <c r="V2" s="112"/>
      <c r="W2" s="112"/>
    </row>
    <row r="3" spans="1:26" x14ac:dyDescent="0.35">
      <c r="D3" s="113" t="s">
        <v>6</v>
      </c>
      <c r="E3" s="113"/>
      <c r="F3" s="113"/>
      <c r="G3" s="113"/>
      <c r="H3" s="113" t="s">
        <v>7</v>
      </c>
      <c r="I3" s="113"/>
      <c r="J3" s="113"/>
      <c r="K3" s="113"/>
      <c r="L3" s="113" t="s">
        <v>8</v>
      </c>
      <c r="M3" s="113"/>
      <c r="N3" s="113"/>
      <c r="O3" s="113"/>
      <c r="P3" s="113" t="s">
        <v>9</v>
      </c>
      <c r="Q3" s="113"/>
      <c r="R3" s="113"/>
      <c r="S3" s="113"/>
      <c r="T3" s="113" t="s">
        <v>10</v>
      </c>
      <c r="U3" s="113"/>
      <c r="V3" s="113"/>
      <c r="W3" s="113"/>
    </row>
    <row r="4" spans="1:26" s="77" customFormat="1" ht="13.5" x14ac:dyDescent="0.35">
      <c r="A4" s="75" t="s">
        <v>11</v>
      </c>
      <c r="B4" s="76" t="s">
        <v>12</v>
      </c>
      <c r="C4" s="77" t="s">
        <v>13</v>
      </c>
      <c r="D4" s="78" t="s">
        <v>14</v>
      </c>
      <c r="E4" s="78" t="s">
        <v>15</v>
      </c>
      <c r="F4" s="78" t="s">
        <v>16</v>
      </c>
      <c r="G4" s="79" t="s">
        <v>10</v>
      </c>
      <c r="H4" s="78" t="s">
        <v>14</v>
      </c>
      <c r="I4" s="78" t="s">
        <v>15</v>
      </c>
      <c r="J4" s="78" t="s">
        <v>16</v>
      </c>
      <c r="K4" s="79" t="s">
        <v>10</v>
      </c>
      <c r="L4" s="78" t="s">
        <v>14</v>
      </c>
      <c r="M4" s="78" t="s">
        <v>15</v>
      </c>
      <c r="N4" s="78" t="s">
        <v>16</v>
      </c>
      <c r="O4" s="79" t="s">
        <v>10</v>
      </c>
      <c r="P4" s="78" t="s">
        <v>14</v>
      </c>
      <c r="Q4" s="78" t="s">
        <v>15</v>
      </c>
      <c r="R4" s="78" t="s">
        <v>16</v>
      </c>
      <c r="S4" s="79" t="s">
        <v>10</v>
      </c>
      <c r="T4" s="78" t="s">
        <v>14</v>
      </c>
      <c r="U4" s="78" t="s">
        <v>15</v>
      </c>
      <c r="V4" s="78" t="s">
        <v>16</v>
      </c>
      <c r="W4" s="79" t="s">
        <v>10</v>
      </c>
    </row>
    <row r="5" spans="1:26" x14ac:dyDescent="0.35">
      <c r="A5" s="80" t="s">
        <v>17</v>
      </c>
      <c r="B5" s="74" t="s">
        <v>166</v>
      </c>
      <c r="C5" s="74" t="s">
        <v>58</v>
      </c>
      <c r="D5" s="42">
        <v>104</v>
      </c>
      <c r="E5" s="42">
        <v>54</v>
      </c>
      <c r="F5" s="42">
        <v>1</v>
      </c>
      <c r="G5" s="43">
        <f>SUM(D5:E5)</f>
        <v>158</v>
      </c>
      <c r="H5" s="42">
        <v>86</v>
      </c>
      <c r="I5" s="42">
        <v>54</v>
      </c>
      <c r="J5" s="42">
        <v>2</v>
      </c>
      <c r="K5" s="43">
        <f>SUM(H5:I5)</f>
        <v>140</v>
      </c>
      <c r="L5" s="42">
        <v>84</v>
      </c>
      <c r="M5" s="42">
        <v>35</v>
      </c>
      <c r="N5" s="42">
        <v>1</v>
      </c>
      <c r="O5" s="43">
        <f>SUM(L5:M5)</f>
        <v>119</v>
      </c>
      <c r="P5" s="42">
        <v>90</v>
      </c>
      <c r="Q5" s="42">
        <v>35</v>
      </c>
      <c r="R5" s="42">
        <v>1</v>
      </c>
      <c r="S5" s="43">
        <f>SUM(P5:Q5)</f>
        <v>125</v>
      </c>
      <c r="T5" s="44">
        <f t="shared" ref="T5:V8" si="0">SUM(D5,H5,L5,P5)</f>
        <v>364</v>
      </c>
      <c r="U5" s="44">
        <f t="shared" si="0"/>
        <v>178</v>
      </c>
      <c r="V5" s="44">
        <f t="shared" si="0"/>
        <v>5</v>
      </c>
      <c r="W5" s="81">
        <f>SUM(T5:U5)</f>
        <v>542</v>
      </c>
      <c r="Y5" s="82"/>
      <c r="Z5" s="82"/>
    </row>
    <row r="6" spans="1:26" x14ac:dyDescent="0.35">
      <c r="A6" s="80" t="s">
        <v>19</v>
      </c>
      <c r="B6" s="74" t="s">
        <v>167</v>
      </c>
      <c r="C6" s="74" t="s">
        <v>112</v>
      </c>
      <c r="D6" s="42">
        <v>100</v>
      </c>
      <c r="E6" s="42">
        <v>36</v>
      </c>
      <c r="F6" s="42">
        <v>1</v>
      </c>
      <c r="G6" s="43">
        <f>SUM(D6:E6)</f>
        <v>136</v>
      </c>
      <c r="H6" s="42">
        <v>94</v>
      </c>
      <c r="I6" s="42">
        <v>45</v>
      </c>
      <c r="J6" s="42">
        <v>2</v>
      </c>
      <c r="K6" s="43">
        <f>SUM(H6:I6)</f>
        <v>139</v>
      </c>
      <c r="L6" s="42">
        <v>88</v>
      </c>
      <c r="M6" s="42">
        <v>31</v>
      </c>
      <c r="N6" s="42">
        <v>0</v>
      </c>
      <c r="O6" s="43">
        <f>SUM(L6:M6)</f>
        <v>119</v>
      </c>
      <c r="P6" s="42">
        <v>96</v>
      </c>
      <c r="Q6" s="42">
        <v>43</v>
      </c>
      <c r="R6" s="42">
        <v>1</v>
      </c>
      <c r="S6" s="43">
        <f>SUM(P6:Q6)</f>
        <v>139</v>
      </c>
      <c r="T6" s="44">
        <f t="shared" si="0"/>
        <v>378</v>
      </c>
      <c r="U6" s="44">
        <f t="shared" si="0"/>
        <v>155</v>
      </c>
      <c r="V6" s="44">
        <f t="shared" si="0"/>
        <v>4</v>
      </c>
      <c r="W6" s="81">
        <f>SUM(T6:U6)</f>
        <v>533</v>
      </c>
      <c r="Y6" s="82"/>
      <c r="Z6" s="82"/>
    </row>
    <row r="7" spans="1:26" x14ac:dyDescent="0.35">
      <c r="A7" s="80" t="s">
        <v>21</v>
      </c>
      <c r="B7" s="74" t="s">
        <v>168</v>
      </c>
      <c r="C7" s="74" t="s">
        <v>58</v>
      </c>
      <c r="D7" s="42">
        <v>89</v>
      </c>
      <c r="E7" s="42">
        <v>54</v>
      </c>
      <c r="F7" s="42">
        <v>0</v>
      </c>
      <c r="G7" s="43">
        <f>SUM(D7:E7)</f>
        <v>143</v>
      </c>
      <c r="H7" s="42">
        <v>88</v>
      </c>
      <c r="I7" s="42">
        <v>42</v>
      </c>
      <c r="J7" s="42">
        <v>2</v>
      </c>
      <c r="K7" s="43">
        <f>SUM(H7:I7)</f>
        <v>130</v>
      </c>
      <c r="L7" s="42">
        <v>79</v>
      </c>
      <c r="M7" s="42">
        <v>43</v>
      </c>
      <c r="N7" s="42">
        <v>1</v>
      </c>
      <c r="O7" s="43">
        <f>SUM(L7:M7)</f>
        <v>122</v>
      </c>
      <c r="P7" s="42">
        <v>87</v>
      </c>
      <c r="Q7" s="42">
        <v>43</v>
      </c>
      <c r="R7" s="42">
        <v>1</v>
      </c>
      <c r="S7" s="43">
        <f>SUM(P7:Q7)</f>
        <v>130</v>
      </c>
      <c r="T7" s="44">
        <f t="shared" si="0"/>
        <v>343</v>
      </c>
      <c r="U7" s="44">
        <f t="shared" si="0"/>
        <v>182</v>
      </c>
      <c r="V7" s="44">
        <f t="shared" si="0"/>
        <v>4</v>
      </c>
      <c r="W7" s="81">
        <f>SUM(T7:U7)</f>
        <v>525</v>
      </c>
      <c r="Y7" s="82"/>
      <c r="Z7" s="82"/>
    </row>
    <row r="8" spans="1:26" x14ac:dyDescent="0.35">
      <c r="A8" s="80" t="s">
        <v>23</v>
      </c>
      <c r="B8" s="74" t="s">
        <v>169</v>
      </c>
      <c r="C8" s="74" t="s">
        <v>56</v>
      </c>
      <c r="D8" s="42">
        <v>95</v>
      </c>
      <c r="E8" s="42">
        <v>35</v>
      </c>
      <c r="F8" s="42">
        <v>1</v>
      </c>
      <c r="G8" s="43">
        <f>SUM(D8:E8)</f>
        <v>130</v>
      </c>
      <c r="H8" s="42">
        <v>80</v>
      </c>
      <c r="I8" s="42">
        <v>41</v>
      </c>
      <c r="J8" s="42">
        <v>4</v>
      </c>
      <c r="K8" s="43">
        <f>SUM(H8:I8)</f>
        <v>121</v>
      </c>
      <c r="L8" s="42">
        <v>94</v>
      </c>
      <c r="M8" s="42">
        <v>34</v>
      </c>
      <c r="N8" s="42">
        <v>0</v>
      </c>
      <c r="O8" s="43">
        <f>SUM(L8:M8)</f>
        <v>128</v>
      </c>
      <c r="P8" s="42">
        <v>83</v>
      </c>
      <c r="Q8" s="42">
        <v>35</v>
      </c>
      <c r="R8" s="42">
        <v>4</v>
      </c>
      <c r="S8" s="43">
        <f>SUM(P8:Q8)</f>
        <v>118</v>
      </c>
      <c r="T8" s="44">
        <f t="shared" si="0"/>
        <v>352</v>
      </c>
      <c r="U8" s="44">
        <f t="shared" si="0"/>
        <v>145</v>
      </c>
      <c r="V8" s="44">
        <f t="shared" si="0"/>
        <v>9</v>
      </c>
      <c r="W8" s="81">
        <f>SUM(T8:U8)</f>
        <v>497</v>
      </c>
      <c r="Y8" s="82"/>
      <c r="Z8" s="82"/>
    </row>
    <row r="9" spans="1:26" s="84" customFormat="1" x14ac:dyDescent="0.35">
      <c r="A9" s="70"/>
      <c r="B9" s="92"/>
      <c r="C9" s="93"/>
      <c r="D9" s="69"/>
      <c r="E9" s="69"/>
      <c r="F9" s="42"/>
      <c r="G9" s="87"/>
      <c r="H9" s="69"/>
      <c r="I9" s="69"/>
      <c r="J9" s="42"/>
      <c r="K9" s="87"/>
      <c r="L9" s="69"/>
      <c r="M9" s="69"/>
      <c r="N9" s="42"/>
      <c r="O9" s="87"/>
      <c r="P9" s="69"/>
      <c r="Q9" s="69"/>
      <c r="R9" s="42"/>
      <c r="S9" s="87"/>
      <c r="T9" s="83"/>
      <c r="U9" s="83"/>
      <c r="V9" s="83"/>
      <c r="W9" s="87"/>
      <c r="Y9" s="94"/>
      <c r="Z9" s="94"/>
    </row>
    <row r="10" spans="1:26" x14ac:dyDescent="0.35">
      <c r="A10" s="80"/>
      <c r="B10" s="85" t="s">
        <v>51</v>
      </c>
      <c r="C10" s="88" t="s">
        <v>164</v>
      </c>
      <c r="D10" s="83"/>
      <c r="E10" s="83"/>
      <c r="F10" s="83"/>
      <c r="G10" s="87"/>
      <c r="H10" s="83"/>
      <c r="I10" s="83"/>
      <c r="J10" s="83"/>
      <c r="K10" s="87"/>
      <c r="L10" s="83"/>
      <c r="M10" s="83"/>
      <c r="N10" s="83"/>
      <c r="O10" s="87"/>
      <c r="P10" s="83"/>
      <c r="Q10" s="83"/>
      <c r="R10" s="83"/>
      <c r="S10" s="87"/>
      <c r="T10" s="83"/>
      <c r="U10" s="83"/>
      <c r="V10" s="83"/>
      <c r="W10" s="87"/>
      <c r="Y10" s="94"/>
      <c r="Z10" s="94"/>
    </row>
    <row r="11" spans="1:26" x14ac:dyDescent="0.35">
      <c r="C11" s="89"/>
    </row>
    <row r="12" spans="1:26" x14ac:dyDescent="0.35">
      <c r="B12" s="85" t="s">
        <v>52</v>
      </c>
      <c r="C12" s="90">
        <v>46067</v>
      </c>
    </row>
    <row r="13" spans="1:26" x14ac:dyDescent="0.35">
      <c r="C13" s="89"/>
    </row>
    <row r="14" spans="1:26" x14ac:dyDescent="0.35">
      <c r="C14" s="89"/>
    </row>
    <row r="15" spans="1:26" x14ac:dyDescent="0.35">
      <c r="C15" s="89"/>
    </row>
    <row r="16" spans="1:26" x14ac:dyDescent="0.35">
      <c r="C16" s="74"/>
    </row>
    <row r="17" spans="3:3" x14ac:dyDescent="0.35">
      <c r="C17" s="74"/>
    </row>
    <row r="18" spans="3:3" x14ac:dyDescent="0.35">
      <c r="C18" s="74"/>
    </row>
    <row r="19" spans="3:3" x14ac:dyDescent="0.35">
      <c r="C19" s="74"/>
    </row>
  </sheetData>
  <mergeCells count="9">
    <mergeCell ref="A1:W1"/>
    <mergeCell ref="D2:I2"/>
    <mergeCell ref="J2:N2"/>
    <mergeCell ref="O2:W2"/>
    <mergeCell ref="D3:G3"/>
    <mergeCell ref="H3:K3"/>
    <mergeCell ref="L3:O3"/>
    <mergeCell ref="P3:S3"/>
    <mergeCell ref="T3:W3"/>
  </mergeCells>
  <pageMargins left="0" right="0" top="0.59055118110236227" bottom="0.59055118110236227" header="0.51181102362204722" footer="0.51181102362204722"/>
  <pageSetup paperSize="9" orientation="landscape" horizontalDpi="12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F81312-9767-4966-97BA-97193852FA1D}">
  <sheetPr>
    <pageSetUpPr fitToPage="1"/>
  </sheetPr>
  <dimension ref="A1:AA27"/>
  <sheetViews>
    <sheetView topLeftCell="A10" zoomScale="150" zoomScaleNormal="150" workbookViewId="0">
      <selection activeCell="C4" sqref="C4"/>
    </sheetView>
  </sheetViews>
  <sheetFormatPr defaultColWidth="9" defaultRowHeight="15.5" x14ac:dyDescent="0.35"/>
  <cols>
    <col min="1" max="1" width="3.25" style="2" customWidth="1"/>
    <col min="2" max="2" width="18.33203125" style="5" customWidth="1"/>
    <col min="3" max="3" width="24.75" style="1" customWidth="1"/>
    <col min="4" max="6" width="3.83203125" style="6" customWidth="1"/>
    <col min="7" max="7" width="5.58203125" style="27" customWidth="1"/>
    <col min="8" max="10" width="3.83203125" style="6" customWidth="1"/>
    <col min="11" max="11" width="5.58203125" style="27" customWidth="1"/>
    <col min="12" max="14" width="3.83203125" style="6" customWidth="1"/>
    <col min="15" max="15" width="5.58203125" style="27" customWidth="1"/>
    <col min="16" max="18" width="3.83203125" style="6" customWidth="1"/>
    <col min="19" max="19" width="5.58203125" style="27" customWidth="1"/>
    <col min="20" max="22" width="3.83203125" style="6" customWidth="1"/>
    <col min="23" max="23" width="5.58203125" style="27" customWidth="1"/>
    <col min="24" max="16384" width="9" style="1"/>
  </cols>
  <sheetData>
    <row r="1" spans="1:27" ht="39.75" customHeight="1" x14ac:dyDescent="0.35">
      <c r="A1" s="104" t="s">
        <v>0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  <c r="R1" s="104"/>
      <c r="S1" s="104"/>
      <c r="T1" s="104"/>
      <c r="U1" s="104"/>
      <c r="V1" s="104"/>
      <c r="W1" s="104"/>
    </row>
    <row r="2" spans="1:27" x14ac:dyDescent="0.35">
      <c r="B2" s="3" t="s">
        <v>1</v>
      </c>
      <c r="C2" s="4" t="s">
        <v>2</v>
      </c>
      <c r="D2" s="116" t="s">
        <v>3</v>
      </c>
      <c r="E2" s="116"/>
      <c r="F2" s="116"/>
      <c r="G2" s="116"/>
      <c r="H2" s="116"/>
      <c r="I2" s="116"/>
      <c r="J2" s="117" t="s">
        <v>4</v>
      </c>
      <c r="K2" s="117"/>
      <c r="L2" s="117"/>
      <c r="M2" s="117"/>
      <c r="N2" s="117"/>
      <c r="O2" s="118" t="s">
        <v>5</v>
      </c>
      <c r="P2" s="118"/>
      <c r="Q2" s="118"/>
      <c r="R2" s="118"/>
      <c r="S2" s="118"/>
      <c r="T2" s="118"/>
      <c r="U2" s="118"/>
      <c r="V2" s="118"/>
      <c r="W2" s="118"/>
    </row>
    <row r="3" spans="1:27" ht="20.149999999999999" customHeight="1" x14ac:dyDescent="0.35">
      <c r="D3" s="119" t="s">
        <v>6</v>
      </c>
      <c r="E3" s="119"/>
      <c r="F3" s="119"/>
      <c r="G3" s="119"/>
      <c r="H3" s="119" t="s">
        <v>7</v>
      </c>
      <c r="I3" s="119"/>
      <c r="J3" s="119"/>
      <c r="K3" s="119"/>
      <c r="L3" s="119" t="s">
        <v>8</v>
      </c>
      <c r="M3" s="119"/>
      <c r="N3" s="119"/>
      <c r="O3" s="119"/>
      <c r="P3" s="119" t="s">
        <v>9</v>
      </c>
      <c r="Q3" s="119"/>
      <c r="R3" s="119"/>
      <c r="S3" s="119"/>
      <c r="T3" s="119" t="s">
        <v>10</v>
      </c>
      <c r="U3" s="119"/>
      <c r="V3" s="119"/>
      <c r="W3" s="119"/>
    </row>
    <row r="4" spans="1:27" s="7" customFormat="1" ht="20.149999999999999" customHeight="1" x14ac:dyDescent="0.35">
      <c r="A4" s="7" t="s">
        <v>11</v>
      </c>
      <c r="B4" s="8" t="s">
        <v>12</v>
      </c>
      <c r="C4" s="101" t="s">
        <v>13</v>
      </c>
      <c r="D4" s="7" t="s">
        <v>14</v>
      </c>
      <c r="E4" s="7" t="s">
        <v>15</v>
      </c>
      <c r="F4" s="7" t="s">
        <v>16</v>
      </c>
      <c r="G4" s="8" t="s">
        <v>10</v>
      </c>
      <c r="H4" s="7" t="s">
        <v>14</v>
      </c>
      <c r="I4" s="7" t="s">
        <v>15</v>
      </c>
      <c r="J4" s="7" t="s">
        <v>16</v>
      </c>
      <c r="K4" s="8" t="s">
        <v>10</v>
      </c>
      <c r="L4" s="7" t="s">
        <v>14</v>
      </c>
      <c r="M4" s="7" t="s">
        <v>15</v>
      </c>
      <c r="N4" s="7" t="s">
        <v>16</v>
      </c>
      <c r="O4" s="8" t="s">
        <v>10</v>
      </c>
      <c r="P4" s="7" t="s">
        <v>14</v>
      </c>
      <c r="Q4" s="7" t="s">
        <v>15</v>
      </c>
      <c r="R4" s="7" t="s">
        <v>16</v>
      </c>
      <c r="S4" s="8" t="s">
        <v>10</v>
      </c>
      <c r="T4" s="7" t="s">
        <v>14</v>
      </c>
      <c r="U4" s="7" t="s">
        <v>15</v>
      </c>
      <c r="V4" s="7" t="s">
        <v>16</v>
      </c>
      <c r="W4" s="8" t="s">
        <v>10</v>
      </c>
    </row>
    <row r="5" spans="1:27" ht="15.5" customHeight="1" x14ac:dyDescent="0.35">
      <c r="A5" s="9" t="s">
        <v>17</v>
      </c>
      <c r="B5" s="10" t="s">
        <v>18</v>
      </c>
      <c r="C5" s="100" t="s">
        <v>208</v>
      </c>
      <c r="D5" s="11">
        <v>102</v>
      </c>
      <c r="E5" s="11">
        <v>57</v>
      </c>
      <c r="F5" s="11">
        <v>1</v>
      </c>
      <c r="G5" s="12">
        <f t="shared" ref="G5:G20" si="0">SUM(D5:E5)</f>
        <v>159</v>
      </c>
      <c r="H5" s="11">
        <v>88</v>
      </c>
      <c r="I5" s="11">
        <v>45</v>
      </c>
      <c r="J5" s="11">
        <v>1</v>
      </c>
      <c r="K5" s="12">
        <f t="shared" ref="K5:K20" si="1">H5+I5</f>
        <v>133</v>
      </c>
      <c r="L5" s="11">
        <v>89</v>
      </c>
      <c r="M5" s="11">
        <v>62</v>
      </c>
      <c r="N5" s="11">
        <v>0</v>
      </c>
      <c r="O5" s="12">
        <f t="shared" ref="O5:O20" si="2">L5+M5</f>
        <v>151</v>
      </c>
      <c r="P5" s="11">
        <v>93</v>
      </c>
      <c r="Q5" s="11">
        <v>54</v>
      </c>
      <c r="R5" s="11">
        <v>0</v>
      </c>
      <c r="S5" s="12">
        <f t="shared" ref="S5:S20" si="3">P5+Q5</f>
        <v>147</v>
      </c>
      <c r="T5" s="13">
        <f t="shared" ref="T5:V20" si="4">SUM(D5,H5,L5,P5)</f>
        <v>372</v>
      </c>
      <c r="U5" s="13">
        <f t="shared" si="4"/>
        <v>218</v>
      </c>
      <c r="V5" s="13">
        <f t="shared" si="4"/>
        <v>2</v>
      </c>
      <c r="W5" s="14">
        <f t="shared" ref="W5:W20" si="5">SUM(T5:U5)</f>
        <v>590</v>
      </c>
      <c r="X5" s="15"/>
      <c r="Y5" s="16"/>
      <c r="Z5" s="17"/>
      <c r="AA5" s="17"/>
    </row>
    <row r="6" spans="1:27" ht="15.5" customHeight="1" x14ac:dyDescent="0.35">
      <c r="A6" s="9" t="s">
        <v>19</v>
      </c>
      <c r="B6" s="10" t="s">
        <v>20</v>
      </c>
      <c r="C6" s="100" t="s">
        <v>58</v>
      </c>
      <c r="D6" s="11">
        <v>100</v>
      </c>
      <c r="E6" s="11">
        <v>44</v>
      </c>
      <c r="F6" s="11">
        <v>1</v>
      </c>
      <c r="G6" s="12">
        <f t="shared" si="0"/>
        <v>144</v>
      </c>
      <c r="H6" s="11">
        <v>84</v>
      </c>
      <c r="I6" s="11">
        <v>63</v>
      </c>
      <c r="J6" s="11">
        <v>1</v>
      </c>
      <c r="K6" s="12">
        <f t="shared" si="1"/>
        <v>147</v>
      </c>
      <c r="L6" s="11">
        <v>91</v>
      </c>
      <c r="M6" s="11">
        <v>44</v>
      </c>
      <c r="N6" s="11">
        <v>1</v>
      </c>
      <c r="O6" s="12">
        <f t="shared" si="2"/>
        <v>135</v>
      </c>
      <c r="P6" s="11">
        <v>96</v>
      </c>
      <c r="Q6" s="11">
        <v>51</v>
      </c>
      <c r="R6" s="11">
        <v>1</v>
      </c>
      <c r="S6" s="12">
        <f t="shared" si="3"/>
        <v>147</v>
      </c>
      <c r="T6" s="13">
        <f t="shared" si="4"/>
        <v>371</v>
      </c>
      <c r="U6" s="13">
        <f t="shared" si="4"/>
        <v>202</v>
      </c>
      <c r="V6" s="13">
        <f t="shared" si="4"/>
        <v>4</v>
      </c>
      <c r="W6" s="14">
        <f t="shared" si="5"/>
        <v>573</v>
      </c>
      <c r="X6" s="15"/>
      <c r="Y6" s="16"/>
      <c r="Z6" s="17"/>
      <c r="AA6" s="17"/>
    </row>
    <row r="7" spans="1:27" ht="15.5" customHeight="1" x14ac:dyDescent="0.35">
      <c r="A7" s="9" t="s">
        <v>21</v>
      </c>
      <c r="B7" s="10" t="s">
        <v>22</v>
      </c>
      <c r="C7" s="100" t="s">
        <v>81</v>
      </c>
      <c r="D7" s="11">
        <v>93</v>
      </c>
      <c r="E7" s="11">
        <v>41</v>
      </c>
      <c r="F7" s="11">
        <v>0</v>
      </c>
      <c r="G7" s="12">
        <f t="shared" si="0"/>
        <v>134</v>
      </c>
      <c r="H7" s="11">
        <v>96</v>
      </c>
      <c r="I7" s="11">
        <v>42</v>
      </c>
      <c r="J7" s="11">
        <v>3</v>
      </c>
      <c r="K7" s="12">
        <f t="shared" si="1"/>
        <v>138</v>
      </c>
      <c r="L7" s="11">
        <v>81</v>
      </c>
      <c r="M7" s="11">
        <v>54</v>
      </c>
      <c r="N7" s="11">
        <v>2</v>
      </c>
      <c r="O7" s="12">
        <f t="shared" si="2"/>
        <v>135</v>
      </c>
      <c r="P7" s="11">
        <v>108</v>
      </c>
      <c r="Q7" s="11">
        <v>50</v>
      </c>
      <c r="R7" s="11">
        <v>1</v>
      </c>
      <c r="S7" s="12">
        <f t="shared" si="3"/>
        <v>158</v>
      </c>
      <c r="T7" s="13">
        <f t="shared" si="4"/>
        <v>378</v>
      </c>
      <c r="U7" s="13">
        <f t="shared" si="4"/>
        <v>187</v>
      </c>
      <c r="V7" s="13">
        <f t="shared" si="4"/>
        <v>6</v>
      </c>
      <c r="W7" s="14">
        <f t="shared" si="5"/>
        <v>565</v>
      </c>
      <c r="X7" s="15"/>
      <c r="Y7" s="16"/>
      <c r="Z7" s="17"/>
      <c r="AA7" s="17"/>
    </row>
    <row r="8" spans="1:27" ht="15.5" customHeight="1" x14ac:dyDescent="0.35">
      <c r="A8" s="9" t="s">
        <v>23</v>
      </c>
      <c r="B8" s="10" t="s">
        <v>24</v>
      </c>
      <c r="C8" s="100" t="s">
        <v>25</v>
      </c>
      <c r="D8" s="11">
        <v>92</v>
      </c>
      <c r="E8" s="11">
        <v>53</v>
      </c>
      <c r="F8" s="11">
        <v>2</v>
      </c>
      <c r="G8" s="12">
        <f t="shared" si="0"/>
        <v>145</v>
      </c>
      <c r="H8" s="11">
        <v>90</v>
      </c>
      <c r="I8" s="11">
        <v>36</v>
      </c>
      <c r="J8" s="11">
        <v>4</v>
      </c>
      <c r="K8" s="12">
        <f t="shared" si="1"/>
        <v>126</v>
      </c>
      <c r="L8" s="11">
        <v>97</v>
      </c>
      <c r="M8" s="11">
        <v>49</v>
      </c>
      <c r="N8" s="11">
        <v>1</v>
      </c>
      <c r="O8" s="12">
        <f t="shared" si="2"/>
        <v>146</v>
      </c>
      <c r="P8" s="11">
        <v>106</v>
      </c>
      <c r="Q8" s="11">
        <v>35</v>
      </c>
      <c r="R8" s="11">
        <v>4</v>
      </c>
      <c r="S8" s="12">
        <f t="shared" si="3"/>
        <v>141</v>
      </c>
      <c r="T8" s="13">
        <f t="shared" si="4"/>
        <v>385</v>
      </c>
      <c r="U8" s="13">
        <f t="shared" si="4"/>
        <v>173</v>
      </c>
      <c r="V8" s="13">
        <f t="shared" si="4"/>
        <v>11</v>
      </c>
      <c r="W8" s="14">
        <f t="shared" si="5"/>
        <v>558</v>
      </c>
      <c r="X8" s="15"/>
      <c r="Y8" s="16"/>
      <c r="Z8" s="17"/>
      <c r="AA8" s="17"/>
    </row>
    <row r="9" spans="1:27" ht="15.5" customHeight="1" x14ac:dyDescent="0.35">
      <c r="A9" s="9" t="s">
        <v>26</v>
      </c>
      <c r="B9" s="10" t="s">
        <v>27</v>
      </c>
      <c r="C9" s="100" t="s">
        <v>58</v>
      </c>
      <c r="D9" s="11">
        <v>94</v>
      </c>
      <c r="E9" s="11">
        <v>44</v>
      </c>
      <c r="F9" s="11">
        <v>0</v>
      </c>
      <c r="G9" s="12">
        <f t="shared" si="0"/>
        <v>138</v>
      </c>
      <c r="H9" s="11">
        <v>98</v>
      </c>
      <c r="I9" s="11">
        <v>43</v>
      </c>
      <c r="J9" s="11">
        <v>1</v>
      </c>
      <c r="K9" s="12">
        <f t="shared" si="1"/>
        <v>141</v>
      </c>
      <c r="L9" s="11">
        <v>88</v>
      </c>
      <c r="M9" s="11">
        <v>42</v>
      </c>
      <c r="N9" s="11">
        <v>4</v>
      </c>
      <c r="O9" s="12">
        <f t="shared" si="2"/>
        <v>130</v>
      </c>
      <c r="P9" s="11">
        <v>76</v>
      </c>
      <c r="Q9" s="11">
        <v>54</v>
      </c>
      <c r="R9" s="11">
        <v>0</v>
      </c>
      <c r="S9" s="12">
        <f t="shared" si="3"/>
        <v>130</v>
      </c>
      <c r="T9" s="13">
        <f t="shared" si="4"/>
        <v>356</v>
      </c>
      <c r="U9" s="13">
        <f t="shared" si="4"/>
        <v>183</v>
      </c>
      <c r="V9" s="13">
        <f t="shared" si="4"/>
        <v>5</v>
      </c>
      <c r="W9" s="14">
        <f t="shared" si="5"/>
        <v>539</v>
      </c>
      <c r="Y9" s="17"/>
      <c r="Z9" s="17"/>
      <c r="AA9" s="17"/>
    </row>
    <row r="10" spans="1:27" ht="15.5" customHeight="1" x14ac:dyDescent="0.35">
      <c r="A10" s="9" t="s">
        <v>28</v>
      </c>
      <c r="B10" s="10" t="s">
        <v>29</v>
      </c>
      <c r="C10" s="100" t="s">
        <v>209</v>
      </c>
      <c r="D10" s="11">
        <v>97</v>
      </c>
      <c r="E10" s="11">
        <v>62</v>
      </c>
      <c r="F10" s="11">
        <v>2</v>
      </c>
      <c r="G10" s="12">
        <f t="shared" si="0"/>
        <v>159</v>
      </c>
      <c r="H10" s="11">
        <v>82</v>
      </c>
      <c r="I10" s="11">
        <v>36</v>
      </c>
      <c r="J10" s="11">
        <v>3</v>
      </c>
      <c r="K10" s="12">
        <f t="shared" si="1"/>
        <v>118</v>
      </c>
      <c r="L10" s="11">
        <v>83</v>
      </c>
      <c r="M10" s="11">
        <v>35</v>
      </c>
      <c r="N10" s="11">
        <v>3</v>
      </c>
      <c r="O10" s="12">
        <f t="shared" si="2"/>
        <v>118</v>
      </c>
      <c r="P10" s="11">
        <v>91</v>
      </c>
      <c r="Q10" s="11">
        <v>45</v>
      </c>
      <c r="R10" s="11">
        <v>2</v>
      </c>
      <c r="S10" s="12">
        <f t="shared" si="3"/>
        <v>136</v>
      </c>
      <c r="T10" s="13">
        <f t="shared" si="4"/>
        <v>353</v>
      </c>
      <c r="U10" s="13">
        <f t="shared" si="4"/>
        <v>178</v>
      </c>
      <c r="V10" s="13">
        <f t="shared" si="4"/>
        <v>10</v>
      </c>
      <c r="W10" s="14">
        <f t="shared" si="5"/>
        <v>531</v>
      </c>
      <c r="Y10" s="17"/>
      <c r="Z10" s="17"/>
      <c r="AA10" s="17"/>
    </row>
    <row r="11" spans="1:27" ht="15.5" customHeight="1" x14ac:dyDescent="0.35">
      <c r="A11" s="9" t="s">
        <v>30</v>
      </c>
      <c r="B11" s="10" t="s">
        <v>31</v>
      </c>
      <c r="C11" s="100" t="s">
        <v>58</v>
      </c>
      <c r="D11" s="11">
        <v>91</v>
      </c>
      <c r="E11" s="11">
        <v>35</v>
      </c>
      <c r="F11" s="11">
        <v>3</v>
      </c>
      <c r="G11" s="12">
        <f t="shared" si="0"/>
        <v>126</v>
      </c>
      <c r="H11" s="11">
        <v>93</v>
      </c>
      <c r="I11" s="11">
        <v>52</v>
      </c>
      <c r="J11" s="11">
        <v>0</v>
      </c>
      <c r="K11" s="12">
        <f t="shared" si="1"/>
        <v>145</v>
      </c>
      <c r="L11" s="11">
        <v>88</v>
      </c>
      <c r="M11" s="11">
        <v>52</v>
      </c>
      <c r="N11" s="11">
        <v>0</v>
      </c>
      <c r="O11" s="12">
        <f t="shared" si="2"/>
        <v>140</v>
      </c>
      <c r="P11" s="11">
        <v>78</v>
      </c>
      <c r="Q11" s="11">
        <v>40</v>
      </c>
      <c r="R11" s="11">
        <v>5</v>
      </c>
      <c r="S11" s="12">
        <f t="shared" si="3"/>
        <v>118</v>
      </c>
      <c r="T11" s="13">
        <f t="shared" si="4"/>
        <v>350</v>
      </c>
      <c r="U11" s="13">
        <f t="shared" si="4"/>
        <v>179</v>
      </c>
      <c r="V11" s="13">
        <f t="shared" si="4"/>
        <v>8</v>
      </c>
      <c r="W11" s="14">
        <f t="shared" si="5"/>
        <v>529</v>
      </c>
      <c r="Y11" s="17"/>
      <c r="Z11" s="17"/>
      <c r="AA11" s="17"/>
    </row>
    <row r="12" spans="1:27" ht="15.5" customHeight="1" x14ac:dyDescent="0.35">
      <c r="A12" s="9" t="s">
        <v>32</v>
      </c>
      <c r="B12" s="10" t="s">
        <v>33</v>
      </c>
      <c r="C12" s="100" t="s">
        <v>112</v>
      </c>
      <c r="D12" s="11">
        <v>104</v>
      </c>
      <c r="E12" s="11">
        <v>35</v>
      </c>
      <c r="F12" s="11">
        <v>0</v>
      </c>
      <c r="G12" s="12">
        <f t="shared" si="0"/>
        <v>139</v>
      </c>
      <c r="H12" s="11">
        <v>94</v>
      </c>
      <c r="I12" s="11">
        <v>45</v>
      </c>
      <c r="J12" s="11">
        <v>1</v>
      </c>
      <c r="K12" s="12">
        <f t="shared" si="1"/>
        <v>139</v>
      </c>
      <c r="L12" s="11">
        <v>91</v>
      </c>
      <c r="M12" s="11">
        <v>35</v>
      </c>
      <c r="N12" s="11">
        <v>1</v>
      </c>
      <c r="O12" s="12">
        <f t="shared" si="2"/>
        <v>126</v>
      </c>
      <c r="P12" s="11">
        <v>88</v>
      </c>
      <c r="Q12" s="11">
        <v>35</v>
      </c>
      <c r="R12" s="11">
        <v>3</v>
      </c>
      <c r="S12" s="12">
        <f t="shared" si="3"/>
        <v>123</v>
      </c>
      <c r="T12" s="13">
        <f t="shared" si="4"/>
        <v>377</v>
      </c>
      <c r="U12" s="13">
        <f t="shared" si="4"/>
        <v>150</v>
      </c>
      <c r="V12" s="13">
        <f t="shared" si="4"/>
        <v>5</v>
      </c>
      <c r="W12" s="14">
        <f t="shared" si="5"/>
        <v>527</v>
      </c>
      <c r="Y12" s="17"/>
      <c r="Z12" s="17"/>
      <c r="AA12" s="17"/>
    </row>
    <row r="13" spans="1:27" ht="15.5" customHeight="1" x14ac:dyDescent="0.35">
      <c r="A13" s="9" t="s">
        <v>34</v>
      </c>
      <c r="B13" s="10" t="s">
        <v>35</v>
      </c>
      <c r="C13" s="100" t="s">
        <v>211</v>
      </c>
      <c r="D13" s="11">
        <v>89</v>
      </c>
      <c r="E13" s="11">
        <v>44</v>
      </c>
      <c r="F13" s="11">
        <v>2</v>
      </c>
      <c r="G13" s="12">
        <f t="shared" si="0"/>
        <v>133</v>
      </c>
      <c r="H13" s="11">
        <v>84</v>
      </c>
      <c r="I13" s="11">
        <v>27</v>
      </c>
      <c r="J13" s="11">
        <v>0</v>
      </c>
      <c r="K13" s="12">
        <f t="shared" si="1"/>
        <v>111</v>
      </c>
      <c r="L13" s="11">
        <v>95</v>
      </c>
      <c r="M13" s="11">
        <v>51</v>
      </c>
      <c r="N13" s="11">
        <v>1</v>
      </c>
      <c r="O13" s="12">
        <f t="shared" si="2"/>
        <v>146</v>
      </c>
      <c r="P13" s="11">
        <v>100</v>
      </c>
      <c r="Q13" s="11">
        <v>34</v>
      </c>
      <c r="R13" s="11">
        <v>0</v>
      </c>
      <c r="S13" s="12">
        <f t="shared" si="3"/>
        <v>134</v>
      </c>
      <c r="T13" s="13">
        <f t="shared" si="4"/>
        <v>368</v>
      </c>
      <c r="U13" s="13">
        <f t="shared" si="4"/>
        <v>156</v>
      </c>
      <c r="V13" s="13">
        <f t="shared" si="4"/>
        <v>3</v>
      </c>
      <c r="W13" s="14">
        <f t="shared" si="5"/>
        <v>524</v>
      </c>
      <c r="Y13" s="17"/>
      <c r="Z13" s="17"/>
      <c r="AA13" s="17"/>
    </row>
    <row r="14" spans="1:27" ht="15.5" customHeight="1" x14ac:dyDescent="0.35">
      <c r="A14" s="9" t="s">
        <v>36</v>
      </c>
      <c r="B14" s="10" t="s">
        <v>37</v>
      </c>
      <c r="C14" s="100" t="s">
        <v>81</v>
      </c>
      <c r="D14" s="11">
        <v>89</v>
      </c>
      <c r="E14" s="11">
        <v>41</v>
      </c>
      <c r="F14" s="11">
        <v>4</v>
      </c>
      <c r="G14" s="12">
        <f t="shared" si="0"/>
        <v>130</v>
      </c>
      <c r="H14" s="11">
        <v>105</v>
      </c>
      <c r="I14" s="11">
        <v>27</v>
      </c>
      <c r="J14" s="11">
        <v>5</v>
      </c>
      <c r="K14" s="12">
        <f t="shared" si="1"/>
        <v>132</v>
      </c>
      <c r="L14" s="11">
        <v>92</v>
      </c>
      <c r="M14" s="11">
        <v>43</v>
      </c>
      <c r="N14" s="11">
        <v>0</v>
      </c>
      <c r="O14" s="12">
        <f t="shared" si="2"/>
        <v>135</v>
      </c>
      <c r="P14" s="11">
        <v>92</v>
      </c>
      <c r="Q14" s="11">
        <v>33</v>
      </c>
      <c r="R14" s="11">
        <v>3</v>
      </c>
      <c r="S14" s="12">
        <f t="shared" si="3"/>
        <v>125</v>
      </c>
      <c r="T14" s="13">
        <f t="shared" si="4"/>
        <v>378</v>
      </c>
      <c r="U14" s="13">
        <f t="shared" si="4"/>
        <v>144</v>
      </c>
      <c r="V14" s="13">
        <f t="shared" si="4"/>
        <v>12</v>
      </c>
      <c r="W14" s="14">
        <f t="shared" si="5"/>
        <v>522</v>
      </c>
      <c r="Y14" s="17"/>
      <c r="Z14" s="17"/>
      <c r="AA14" s="17"/>
    </row>
    <row r="15" spans="1:27" ht="15.5" customHeight="1" x14ac:dyDescent="0.35">
      <c r="A15" s="9" t="s">
        <v>38</v>
      </c>
      <c r="B15" s="10" t="s">
        <v>39</v>
      </c>
      <c r="C15" s="100" t="s">
        <v>58</v>
      </c>
      <c r="D15" s="11">
        <v>89</v>
      </c>
      <c r="E15" s="11">
        <v>45</v>
      </c>
      <c r="F15" s="11">
        <v>0</v>
      </c>
      <c r="G15" s="12">
        <f t="shared" si="0"/>
        <v>134</v>
      </c>
      <c r="H15" s="11">
        <v>86</v>
      </c>
      <c r="I15" s="11">
        <v>43</v>
      </c>
      <c r="J15" s="11">
        <v>2</v>
      </c>
      <c r="K15" s="12">
        <f t="shared" si="1"/>
        <v>129</v>
      </c>
      <c r="L15" s="11">
        <v>82</v>
      </c>
      <c r="M15" s="11">
        <v>43</v>
      </c>
      <c r="N15" s="11">
        <v>1</v>
      </c>
      <c r="O15" s="12">
        <f t="shared" si="2"/>
        <v>125</v>
      </c>
      <c r="P15" s="11">
        <v>79</v>
      </c>
      <c r="Q15" s="11">
        <v>44</v>
      </c>
      <c r="R15" s="11">
        <v>1</v>
      </c>
      <c r="S15" s="12">
        <f t="shared" si="3"/>
        <v>123</v>
      </c>
      <c r="T15" s="13">
        <f t="shared" si="4"/>
        <v>336</v>
      </c>
      <c r="U15" s="13">
        <f t="shared" si="4"/>
        <v>175</v>
      </c>
      <c r="V15" s="13">
        <f t="shared" si="4"/>
        <v>4</v>
      </c>
      <c r="W15" s="14">
        <f t="shared" si="5"/>
        <v>511</v>
      </c>
      <c r="Y15" s="17"/>
      <c r="Z15" s="17"/>
      <c r="AA15" s="17"/>
    </row>
    <row r="16" spans="1:27" ht="15.5" customHeight="1" x14ac:dyDescent="0.35">
      <c r="A16" s="9" t="s">
        <v>40</v>
      </c>
      <c r="B16" s="10" t="s">
        <v>41</v>
      </c>
      <c r="C16" s="100" t="s">
        <v>56</v>
      </c>
      <c r="D16" s="11">
        <v>87</v>
      </c>
      <c r="E16" s="11">
        <v>44</v>
      </c>
      <c r="F16" s="11">
        <v>2</v>
      </c>
      <c r="G16" s="12">
        <f t="shared" si="0"/>
        <v>131</v>
      </c>
      <c r="H16" s="11">
        <v>83</v>
      </c>
      <c r="I16" s="11">
        <v>39</v>
      </c>
      <c r="J16" s="11">
        <v>2</v>
      </c>
      <c r="K16" s="12">
        <f t="shared" si="1"/>
        <v>122</v>
      </c>
      <c r="L16" s="11">
        <v>85</v>
      </c>
      <c r="M16" s="11">
        <v>44</v>
      </c>
      <c r="N16" s="11">
        <v>4</v>
      </c>
      <c r="O16" s="12">
        <f t="shared" si="2"/>
        <v>129</v>
      </c>
      <c r="P16" s="11">
        <v>81</v>
      </c>
      <c r="Q16" s="11">
        <v>45</v>
      </c>
      <c r="R16" s="11">
        <v>1</v>
      </c>
      <c r="S16" s="12">
        <f t="shared" si="3"/>
        <v>126</v>
      </c>
      <c r="T16" s="13">
        <f t="shared" si="4"/>
        <v>336</v>
      </c>
      <c r="U16" s="13">
        <f t="shared" si="4"/>
        <v>172</v>
      </c>
      <c r="V16" s="13">
        <f t="shared" si="4"/>
        <v>9</v>
      </c>
      <c r="W16" s="14">
        <f t="shared" si="5"/>
        <v>508</v>
      </c>
      <c r="Y16" s="17"/>
      <c r="Z16" s="17"/>
      <c r="AA16" s="17"/>
    </row>
    <row r="17" spans="1:27" ht="15.5" customHeight="1" x14ac:dyDescent="0.35">
      <c r="A17" s="9" t="s">
        <v>42</v>
      </c>
      <c r="B17" s="10" t="s">
        <v>43</v>
      </c>
      <c r="C17" s="100" t="s">
        <v>112</v>
      </c>
      <c r="D17" s="11">
        <v>81</v>
      </c>
      <c r="E17" s="11">
        <v>35</v>
      </c>
      <c r="F17" s="11">
        <v>2</v>
      </c>
      <c r="G17" s="12">
        <f t="shared" si="0"/>
        <v>116</v>
      </c>
      <c r="H17" s="11">
        <v>79</v>
      </c>
      <c r="I17" s="11">
        <v>44</v>
      </c>
      <c r="J17" s="11">
        <v>3</v>
      </c>
      <c r="K17" s="12">
        <f t="shared" si="1"/>
        <v>123</v>
      </c>
      <c r="L17" s="11">
        <v>93</v>
      </c>
      <c r="M17" s="11">
        <v>25</v>
      </c>
      <c r="N17" s="11">
        <v>3</v>
      </c>
      <c r="O17" s="12">
        <f t="shared" si="2"/>
        <v>118</v>
      </c>
      <c r="P17" s="11">
        <v>111</v>
      </c>
      <c r="Q17" s="11">
        <v>35</v>
      </c>
      <c r="R17" s="11">
        <v>2</v>
      </c>
      <c r="S17" s="12">
        <f t="shared" si="3"/>
        <v>146</v>
      </c>
      <c r="T17" s="13">
        <f t="shared" si="4"/>
        <v>364</v>
      </c>
      <c r="U17" s="13">
        <f t="shared" si="4"/>
        <v>139</v>
      </c>
      <c r="V17" s="13">
        <f t="shared" si="4"/>
        <v>10</v>
      </c>
      <c r="W17" s="14">
        <f t="shared" si="5"/>
        <v>503</v>
      </c>
      <c r="Y17" s="17"/>
      <c r="Z17" s="17"/>
      <c r="AA17" s="17"/>
    </row>
    <row r="18" spans="1:27" ht="15.5" customHeight="1" x14ac:dyDescent="0.35">
      <c r="A18" s="9" t="s">
        <v>44</v>
      </c>
      <c r="B18" s="10" t="s">
        <v>45</v>
      </c>
      <c r="C18" s="100" t="s">
        <v>210</v>
      </c>
      <c r="D18" s="11">
        <v>96</v>
      </c>
      <c r="E18" s="11">
        <v>27</v>
      </c>
      <c r="F18" s="11">
        <v>3</v>
      </c>
      <c r="G18" s="12">
        <f t="shared" si="0"/>
        <v>123</v>
      </c>
      <c r="H18" s="11">
        <v>70</v>
      </c>
      <c r="I18" s="11">
        <v>26</v>
      </c>
      <c r="J18" s="11">
        <v>5</v>
      </c>
      <c r="K18" s="12">
        <f t="shared" si="1"/>
        <v>96</v>
      </c>
      <c r="L18" s="11">
        <v>95</v>
      </c>
      <c r="M18" s="11">
        <v>52</v>
      </c>
      <c r="N18" s="11">
        <v>0</v>
      </c>
      <c r="O18" s="12">
        <f t="shared" si="2"/>
        <v>147</v>
      </c>
      <c r="P18" s="11">
        <v>79</v>
      </c>
      <c r="Q18" s="11">
        <v>35</v>
      </c>
      <c r="R18" s="11">
        <v>2</v>
      </c>
      <c r="S18" s="12">
        <f t="shared" si="3"/>
        <v>114</v>
      </c>
      <c r="T18" s="13">
        <f t="shared" si="4"/>
        <v>340</v>
      </c>
      <c r="U18" s="13">
        <f t="shared" si="4"/>
        <v>140</v>
      </c>
      <c r="V18" s="13">
        <f t="shared" si="4"/>
        <v>10</v>
      </c>
      <c r="W18" s="14">
        <f t="shared" si="5"/>
        <v>480</v>
      </c>
      <c r="Y18" s="17"/>
      <c r="Z18" s="17"/>
      <c r="AA18" s="17"/>
    </row>
    <row r="19" spans="1:27" s="18" customFormat="1" ht="15.5" customHeight="1" x14ac:dyDescent="0.35">
      <c r="A19" s="9" t="s">
        <v>46</v>
      </c>
      <c r="B19" s="10" t="s">
        <v>47</v>
      </c>
      <c r="C19" s="100" t="s">
        <v>209</v>
      </c>
      <c r="D19" s="11">
        <v>73</v>
      </c>
      <c r="E19" s="11">
        <v>26</v>
      </c>
      <c r="F19" s="11">
        <v>4</v>
      </c>
      <c r="G19" s="12">
        <f t="shared" si="0"/>
        <v>99</v>
      </c>
      <c r="H19" s="11">
        <v>85</v>
      </c>
      <c r="I19" s="11">
        <v>44</v>
      </c>
      <c r="J19" s="11">
        <v>0</v>
      </c>
      <c r="K19" s="12">
        <f t="shared" si="1"/>
        <v>129</v>
      </c>
      <c r="L19" s="11">
        <v>83</v>
      </c>
      <c r="M19" s="11">
        <v>45</v>
      </c>
      <c r="N19" s="11">
        <v>1</v>
      </c>
      <c r="O19" s="12">
        <f t="shared" si="2"/>
        <v>128</v>
      </c>
      <c r="P19" s="11">
        <v>79</v>
      </c>
      <c r="Q19" s="11">
        <v>30</v>
      </c>
      <c r="R19" s="11">
        <v>1</v>
      </c>
      <c r="S19" s="12">
        <f t="shared" si="3"/>
        <v>109</v>
      </c>
      <c r="T19" s="13">
        <f t="shared" si="4"/>
        <v>320</v>
      </c>
      <c r="U19" s="13">
        <f t="shared" si="4"/>
        <v>145</v>
      </c>
      <c r="V19" s="13">
        <f t="shared" si="4"/>
        <v>6</v>
      </c>
      <c r="W19" s="14">
        <f t="shared" si="5"/>
        <v>465</v>
      </c>
      <c r="Y19" s="17"/>
      <c r="Z19" s="17"/>
      <c r="AA19" s="17"/>
    </row>
    <row r="20" spans="1:27" s="18" customFormat="1" ht="15.5" customHeight="1" x14ac:dyDescent="0.35">
      <c r="A20" s="9" t="s">
        <v>48</v>
      </c>
      <c r="B20" s="10" t="s">
        <v>49</v>
      </c>
      <c r="C20" s="100" t="s">
        <v>208</v>
      </c>
      <c r="D20" s="11">
        <v>85</v>
      </c>
      <c r="E20" s="11">
        <v>26</v>
      </c>
      <c r="F20" s="11">
        <v>4</v>
      </c>
      <c r="G20" s="12">
        <f t="shared" si="0"/>
        <v>111</v>
      </c>
      <c r="H20" s="11">
        <v>88</v>
      </c>
      <c r="I20" s="11">
        <v>24</v>
      </c>
      <c r="J20" s="11">
        <v>8</v>
      </c>
      <c r="K20" s="12">
        <f t="shared" si="1"/>
        <v>112</v>
      </c>
      <c r="L20" s="11">
        <v>84</v>
      </c>
      <c r="M20" s="11">
        <v>19</v>
      </c>
      <c r="N20" s="11">
        <v>8</v>
      </c>
      <c r="O20" s="12">
        <f t="shared" si="2"/>
        <v>103</v>
      </c>
      <c r="P20" s="11">
        <v>82</v>
      </c>
      <c r="Q20" s="11">
        <v>33</v>
      </c>
      <c r="R20" s="11">
        <v>2</v>
      </c>
      <c r="S20" s="12">
        <f t="shared" si="3"/>
        <v>115</v>
      </c>
      <c r="T20" s="13">
        <f t="shared" si="4"/>
        <v>339</v>
      </c>
      <c r="U20" s="13">
        <f t="shared" si="4"/>
        <v>102</v>
      </c>
      <c r="V20" s="13">
        <f t="shared" si="4"/>
        <v>22</v>
      </c>
      <c r="W20" s="14">
        <f t="shared" si="5"/>
        <v>441</v>
      </c>
      <c r="Y20" s="17"/>
      <c r="Z20" s="17"/>
      <c r="AA20" s="17"/>
    </row>
    <row r="21" spans="1:27" x14ac:dyDescent="0.35">
      <c r="A21" s="9"/>
      <c r="B21" s="19"/>
      <c r="C21" s="20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</row>
    <row r="22" spans="1:27" x14ac:dyDescent="0.35">
      <c r="A22" s="9"/>
      <c r="B22" s="22" t="s">
        <v>51</v>
      </c>
      <c r="C22" s="23" t="s">
        <v>207</v>
      </c>
      <c r="D22" s="24"/>
      <c r="E22" s="24"/>
      <c r="F22" s="24"/>
      <c r="G22" s="25"/>
      <c r="H22" s="24"/>
      <c r="I22" s="24"/>
      <c r="J22" s="24"/>
      <c r="K22" s="25"/>
      <c r="L22" s="24"/>
      <c r="M22" s="24"/>
      <c r="N22" s="24"/>
      <c r="O22" s="25"/>
      <c r="P22" s="24"/>
      <c r="Q22" s="24"/>
      <c r="R22" s="24"/>
      <c r="S22" s="25"/>
      <c r="T22" s="24"/>
      <c r="U22" s="24"/>
      <c r="V22" s="24"/>
      <c r="W22" s="25"/>
    </row>
    <row r="23" spans="1:27" x14ac:dyDescent="0.35">
      <c r="C23" s="26"/>
    </row>
    <row r="24" spans="1:27" x14ac:dyDescent="0.35">
      <c r="B24" s="22" t="s">
        <v>52</v>
      </c>
      <c r="C24" s="28">
        <v>46067</v>
      </c>
    </row>
    <row r="25" spans="1:27" x14ac:dyDescent="0.35">
      <c r="C25" s="26"/>
    </row>
    <row r="26" spans="1:27" x14ac:dyDescent="0.35">
      <c r="C26" s="26"/>
    </row>
    <row r="27" spans="1:27" x14ac:dyDescent="0.35">
      <c r="C27" s="26"/>
    </row>
  </sheetData>
  <mergeCells count="9">
    <mergeCell ref="A1:W1"/>
    <mergeCell ref="D2:I2"/>
    <mergeCell ref="J2:N2"/>
    <mergeCell ref="O2:W2"/>
    <mergeCell ref="D3:G3"/>
    <mergeCell ref="H3:K3"/>
    <mergeCell ref="L3:O3"/>
    <mergeCell ref="P3:S3"/>
    <mergeCell ref="T3:W3"/>
  </mergeCells>
  <printOptions horizontalCentered="1" verticalCentered="1"/>
  <pageMargins left="0" right="0" top="0.59055118110236227" bottom="0.59055118110236227" header="0.51181102362204722" footer="0.51181102362204722"/>
  <pageSetup paperSize="9" orientation="landscape" horizontalDpi="12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8785B5-B096-452D-8E7D-B362D3E68C9E}">
  <dimension ref="A1:AA27"/>
  <sheetViews>
    <sheetView topLeftCell="A4" zoomScale="130" zoomScaleNormal="130" workbookViewId="0">
      <selection activeCell="T4" sqref="T1:T1048576"/>
    </sheetView>
  </sheetViews>
  <sheetFormatPr defaultColWidth="9" defaultRowHeight="15.5" x14ac:dyDescent="0.35"/>
  <cols>
    <col min="1" max="1" width="3.25" style="70" customWidth="1"/>
    <col min="2" max="2" width="21" style="74" customWidth="1"/>
    <col min="3" max="3" width="23.5" style="69" customWidth="1"/>
    <col min="4" max="4" width="3.83203125" style="42" customWidth="1"/>
    <col min="5" max="6" width="3.33203125" style="42" customWidth="1"/>
    <col min="7" max="7" width="3.58203125" style="73" customWidth="1"/>
    <col min="8" max="8" width="3.83203125" style="42" customWidth="1"/>
    <col min="9" max="10" width="3.33203125" style="42" customWidth="1"/>
    <col min="11" max="11" width="3.58203125" style="73" customWidth="1"/>
    <col min="12" max="12" width="4.25" style="42" customWidth="1"/>
    <col min="13" max="14" width="3.33203125" style="42" customWidth="1"/>
    <col min="15" max="15" width="3.58203125" style="73" customWidth="1"/>
    <col min="16" max="16" width="3.83203125" style="42" customWidth="1"/>
    <col min="17" max="17" width="4.25" style="42" customWidth="1"/>
    <col min="18" max="18" width="3.33203125" style="42" customWidth="1"/>
    <col min="19" max="19" width="3.58203125" style="73" customWidth="1"/>
    <col min="20" max="22" width="3.33203125" style="42" customWidth="1"/>
    <col min="23" max="23" width="3.58203125" style="73" customWidth="1"/>
    <col min="24" max="16384" width="9" style="69"/>
  </cols>
  <sheetData>
    <row r="1" spans="1:27" ht="39.75" customHeight="1" x14ac:dyDescent="0.35">
      <c r="A1" s="109" t="s">
        <v>0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109"/>
      <c r="T1" s="109"/>
      <c r="U1" s="109"/>
      <c r="V1" s="109"/>
      <c r="W1" s="109"/>
    </row>
    <row r="2" spans="1:27" x14ac:dyDescent="0.35">
      <c r="B2" s="71" t="s">
        <v>1</v>
      </c>
      <c r="C2" s="72" t="s">
        <v>53</v>
      </c>
      <c r="D2" s="110" t="s">
        <v>170</v>
      </c>
      <c r="E2" s="110"/>
      <c r="F2" s="110"/>
      <c r="G2" s="110"/>
      <c r="H2" s="110"/>
      <c r="I2" s="110"/>
      <c r="J2" s="111" t="s">
        <v>55</v>
      </c>
      <c r="K2" s="111"/>
      <c r="L2" s="111"/>
      <c r="M2" s="111"/>
      <c r="N2" s="111"/>
      <c r="O2" s="112" t="s">
        <v>84</v>
      </c>
      <c r="P2" s="112"/>
      <c r="Q2" s="112"/>
      <c r="R2" s="112"/>
      <c r="S2" s="112"/>
      <c r="T2" s="112"/>
      <c r="U2" s="112"/>
      <c r="V2" s="112"/>
      <c r="W2" s="112"/>
    </row>
    <row r="3" spans="1:27" x14ac:dyDescent="0.35">
      <c r="D3" s="113" t="s">
        <v>6</v>
      </c>
      <c r="E3" s="113"/>
      <c r="F3" s="113"/>
      <c r="G3" s="113"/>
      <c r="H3" s="113" t="s">
        <v>7</v>
      </c>
      <c r="I3" s="113"/>
      <c r="J3" s="113"/>
      <c r="K3" s="113"/>
      <c r="L3" s="113" t="s">
        <v>8</v>
      </c>
      <c r="M3" s="113"/>
      <c r="N3" s="113"/>
      <c r="O3" s="113"/>
      <c r="P3" s="113" t="s">
        <v>9</v>
      </c>
      <c r="Q3" s="113"/>
      <c r="R3" s="113"/>
      <c r="S3" s="113"/>
      <c r="T3" s="113" t="s">
        <v>10</v>
      </c>
      <c r="U3" s="113"/>
      <c r="V3" s="113"/>
      <c r="W3" s="113"/>
    </row>
    <row r="4" spans="1:27" s="77" customFormat="1" ht="13.5" x14ac:dyDescent="0.35">
      <c r="A4" s="75" t="s">
        <v>11</v>
      </c>
      <c r="B4" s="76" t="s">
        <v>12</v>
      </c>
      <c r="C4" s="77" t="s">
        <v>13</v>
      </c>
      <c r="D4" s="78" t="s">
        <v>14</v>
      </c>
      <c r="E4" s="78" t="s">
        <v>15</v>
      </c>
      <c r="F4" s="78" t="s">
        <v>16</v>
      </c>
      <c r="G4" s="79" t="s">
        <v>10</v>
      </c>
      <c r="H4" s="78" t="s">
        <v>14</v>
      </c>
      <c r="I4" s="78" t="s">
        <v>15</v>
      </c>
      <c r="J4" s="78" t="s">
        <v>16</v>
      </c>
      <c r="K4" s="79" t="s">
        <v>10</v>
      </c>
      <c r="L4" s="78" t="s">
        <v>14</v>
      </c>
      <c r="M4" s="78" t="s">
        <v>15</v>
      </c>
      <c r="N4" s="78" t="s">
        <v>16</v>
      </c>
      <c r="O4" s="79" t="s">
        <v>10</v>
      </c>
      <c r="P4" s="78" t="s">
        <v>14</v>
      </c>
      <c r="Q4" s="78" t="s">
        <v>15</v>
      </c>
      <c r="R4" s="78" t="s">
        <v>16</v>
      </c>
      <c r="S4" s="79" t="s">
        <v>10</v>
      </c>
      <c r="T4" s="78" t="s">
        <v>14</v>
      </c>
      <c r="U4" s="78" t="s">
        <v>15</v>
      </c>
      <c r="V4" s="78" t="s">
        <v>16</v>
      </c>
      <c r="W4" s="79" t="s">
        <v>10</v>
      </c>
    </row>
    <row r="5" spans="1:27" x14ac:dyDescent="0.35">
      <c r="A5" s="80" t="s">
        <v>17</v>
      </c>
      <c r="B5" s="74" t="s">
        <v>171</v>
      </c>
      <c r="C5" s="74" t="s">
        <v>58</v>
      </c>
      <c r="D5" s="69">
        <v>94</v>
      </c>
      <c r="E5" s="69">
        <v>43</v>
      </c>
      <c r="F5" s="69">
        <v>1</v>
      </c>
      <c r="G5" s="43">
        <f t="shared" ref="G5:G13" si="0">SUM(D5:E5)</f>
        <v>137</v>
      </c>
      <c r="H5" s="69">
        <v>89</v>
      </c>
      <c r="I5" s="69">
        <v>44</v>
      </c>
      <c r="J5" s="42">
        <v>1</v>
      </c>
      <c r="K5" s="43">
        <f>SUM(H5:J5)</f>
        <v>134</v>
      </c>
      <c r="L5" s="69">
        <v>99</v>
      </c>
      <c r="M5" s="69">
        <v>53</v>
      </c>
      <c r="N5" s="42">
        <v>1</v>
      </c>
      <c r="O5" s="43">
        <f>SUM(L5:M5)</f>
        <v>152</v>
      </c>
      <c r="P5" s="69">
        <v>107</v>
      </c>
      <c r="Q5" s="69">
        <v>43</v>
      </c>
      <c r="R5" s="42">
        <v>1</v>
      </c>
      <c r="S5" s="43">
        <f>SUM(P5:R5)</f>
        <v>151</v>
      </c>
      <c r="T5" s="44">
        <f t="shared" ref="T5:V13" si="1">SUM(D5,H5,L5,P5)</f>
        <v>389</v>
      </c>
      <c r="U5" s="44">
        <f t="shared" si="1"/>
        <v>183</v>
      </c>
      <c r="V5" s="44">
        <f t="shared" si="1"/>
        <v>4</v>
      </c>
      <c r="W5" s="45">
        <f>SUM(T5:U5)</f>
        <v>572</v>
      </c>
      <c r="Y5" s="82"/>
      <c r="Z5" s="82"/>
      <c r="AA5" s="82"/>
    </row>
    <row r="6" spans="1:27" x14ac:dyDescent="0.35">
      <c r="A6" s="80" t="s">
        <v>19</v>
      </c>
      <c r="B6" s="74" t="s">
        <v>172</v>
      </c>
      <c r="C6" s="74" t="s">
        <v>56</v>
      </c>
      <c r="D6" s="69">
        <v>91</v>
      </c>
      <c r="E6" s="69">
        <v>45</v>
      </c>
      <c r="F6" s="69">
        <v>1</v>
      </c>
      <c r="G6" s="43">
        <f t="shared" si="0"/>
        <v>136</v>
      </c>
      <c r="H6" s="69">
        <v>96</v>
      </c>
      <c r="I6" s="69">
        <v>36</v>
      </c>
      <c r="J6" s="42">
        <v>1</v>
      </c>
      <c r="K6" s="43">
        <f t="shared" ref="K6:K13" si="2">SUM(H6:I6)</f>
        <v>132</v>
      </c>
      <c r="L6" s="69">
        <v>99</v>
      </c>
      <c r="M6" s="69">
        <v>53</v>
      </c>
      <c r="N6" s="42">
        <v>0</v>
      </c>
      <c r="O6" s="43">
        <f>SUM(L6:N6)</f>
        <v>152</v>
      </c>
      <c r="P6" s="69">
        <v>93</v>
      </c>
      <c r="Q6" s="69">
        <v>48</v>
      </c>
      <c r="R6" s="42">
        <v>0</v>
      </c>
      <c r="S6" s="43">
        <f t="shared" ref="S6:S13" si="3">SUM(P6:Q6)</f>
        <v>141</v>
      </c>
      <c r="T6" s="44">
        <f t="shared" si="1"/>
        <v>379</v>
      </c>
      <c r="U6" s="44">
        <f t="shared" si="1"/>
        <v>182</v>
      </c>
      <c r="V6" s="44">
        <f t="shared" si="1"/>
        <v>2</v>
      </c>
      <c r="W6" s="45">
        <f>SUM(T6:U6)</f>
        <v>561</v>
      </c>
      <c r="Y6" s="82"/>
      <c r="Z6" s="82"/>
      <c r="AA6" s="82"/>
    </row>
    <row r="7" spans="1:27" x14ac:dyDescent="0.35">
      <c r="A7" s="80" t="s">
        <v>21</v>
      </c>
      <c r="B7" s="74" t="s">
        <v>173</v>
      </c>
      <c r="C7" s="74" t="s">
        <v>58</v>
      </c>
      <c r="D7" s="69">
        <v>79</v>
      </c>
      <c r="E7" s="69">
        <v>62</v>
      </c>
      <c r="F7" s="69">
        <v>1</v>
      </c>
      <c r="G7" s="43">
        <f t="shared" si="0"/>
        <v>141</v>
      </c>
      <c r="H7" s="69">
        <v>95</v>
      </c>
      <c r="I7" s="69">
        <v>43</v>
      </c>
      <c r="J7" s="42">
        <v>2</v>
      </c>
      <c r="K7" s="43">
        <f t="shared" si="2"/>
        <v>138</v>
      </c>
      <c r="L7" s="69">
        <v>85</v>
      </c>
      <c r="M7" s="69">
        <v>45</v>
      </c>
      <c r="N7" s="42">
        <v>2</v>
      </c>
      <c r="O7" s="43">
        <f t="shared" ref="O7:O13" si="4">SUM(L7:M7)</f>
        <v>130</v>
      </c>
      <c r="P7" s="69">
        <v>80</v>
      </c>
      <c r="Q7" s="69">
        <v>45</v>
      </c>
      <c r="R7" s="42">
        <v>1</v>
      </c>
      <c r="S7" s="43">
        <f t="shared" si="3"/>
        <v>125</v>
      </c>
      <c r="T7" s="44">
        <f t="shared" si="1"/>
        <v>339</v>
      </c>
      <c r="U7" s="44">
        <f t="shared" si="1"/>
        <v>195</v>
      </c>
      <c r="V7" s="44">
        <f t="shared" si="1"/>
        <v>6</v>
      </c>
      <c r="W7" s="45">
        <f>SUM(T7:U7)</f>
        <v>534</v>
      </c>
      <c r="Y7" s="82"/>
      <c r="Z7" s="82"/>
      <c r="AA7" s="82"/>
    </row>
    <row r="8" spans="1:27" x14ac:dyDescent="0.35">
      <c r="A8" s="80" t="s">
        <v>23</v>
      </c>
      <c r="B8" s="74" t="s">
        <v>174</v>
      </c>
      <c r="C8" s="74" t="s">
        <v>60</v>
      </c>
      <c r="D8" s="69">
        <v>99</v>
      </c>
      <c r="E8" s="69">
        <v>61</v>
      </c>
      <c r="F8" s="69">
        <v>1</v>
      </c>
      <c r="G8" s="43">
        <f t="shared" si="0"/>
        <v>160</v>
      </c>
      <c r="H8" s="69">
        <v>73</v>
      </c>
      <c r="I8" s="69">
        <v>36</v>
      </c>
      <c r="J8" s="42">
        <v>3</v>
      </c>
      <c r="K8" s="43">
        <f t="shared" si="2"/>
        <v>109</v>
      </c>
      <c r="L8" s="69">
        <v>91</v>
      </c>
      <c r="M8" s="69">
        <v>36</v>
      </c>
      <c r="N8" s="42">
        <v>4</v>
      </c>
      <c r="O8" s="43">
        <f t="shared" si="4"/>
        <v>127</v>
      </c>
      <c r="P8" s="69">
        <v>93</v>
      </c>
      <c r="Q8" s="69">
        <v>40</v>
      </c>
      <c r="R8" s="42">
        <v>1</v>
      </c>
      <c r="S8" s="43">
        <f t="shared" si="3"/>
        <v>133</v>
      </c>
      <c r="T8" s="44">
        <f t="shared" si="1"/>
        <v>356</v>
      </c>
      <c r="U8" s="44">
        <f t="shared" si="1"/>
        <v>173</v>
      </c>
      <c r="V8" s="44">
        <f t="shared" si="1"/>
        <v>9</v>
      </c>
      <c r="W8" s="45">
        <f>G8+K8+O8+S8</f>
        <v>529</v>
      </c>
      <c r="Y8" s="82"/>
      <c r="Z8" s="82"/>
      <c r="AA8" s="82"/>
    </row>
    <row r="9" spans="1:27" x14ac:dyDescent="0.35">
      <c r="A9" s="80" t="s">
        <v>26</v>
      </c>
      <c r="B9" s="74" t="s">
        <v>175</v>
      </c>
      <c r="C9" s="74" t="s">
        <v>176</v>
      </c>
      <c r="D9" s="69">
        <v>87</v>
      </c>
      <c r="E9" s="69">
        <v>51</v>
      </c>
      <c r="F9" s="69">
        <v>1</v>
      </c>
      <c r="G9" s="43">
        <f t="shared" si="0"/>
        <v>138</v>
      </c>
      <c r="H9" s="69">
        <v>85</v>
      </c>
      <c r="I9" s="69">
        <v>51</v>
      </c>
      <c r="J9" s="42">
        <v>1</v>
      </c>
      <c r="K9" s="43">
        <f t="shared" si="2"/>
        <v>136</v>
      </c>
      <c r="L9" s="69">
        <v>88</v>
      </c>
      <c r="M9" s="69">
        <v>51</v>
      </c>
      <c r="N9" s="42">
        <v>0</v>
      </c>
      <c r="O9" s="43">
        <f t="shared" si="4"/>
        <v>139</v>
      </c>
      <c r="P9" s="69">
        <v>89</v>
      </c>
      <c r="Q9" s="69">
        <v>26</v>
      </c>
      <c r="R9" s="42">
        <v>5</v>
      </c>
      <c r="S9" s="43">
        <f t="shared" si="3"/>
        <v>115</v>
      </c>
      <c r="T9" s="44">
        <f t="shared" si="1"/>
        <v>349</v>
      </c>
      <c r="U9" s="44">
        <f t="shared" si="1"/>
        <v>179</v>
      </c>
      <c r="V9" s="44">
        <f t="shared" si="1"/>
        <v>7</v>
      </c>
      <c r="W9" s="45">
        <f>SUM(T9:U9)</f>
        <v>528</v>
      </c>
      <c r="Y9" s="82"/>
      <c r="Z9" s="94"/>
      <c r="AA9" s="82"/>
    </row>
    <row r="10" spans="1:27" x14ac:dyDescent="0.35">
      <c r="A10" s="80" t="s">
        <v>28</v>
      </c>
      <c r="B10" s="74" t="s">
        <v>177</v>
      </c>
      <c r="C10" s="74" t="s">
        <v>60</v>
      </c>
      <c r="D10" s="69">
        <v>97</v>
      </c>
      <c r="E10" s="69">
        <v>60</v>
      </c>
      <c r="F10" s="69">
        <v>1</v>
      </c>
      <c r="G10" s="43">
        <f t="shared" si="0"/>
        <v>157</v>
      </c>
      <c r="H10" s="69">
        <v>100</v>
      </c>
      <c r="I10" s="69">
        <v>27</v>
      </c>
      <c r="J10" s="42">
        <v>3</v>
      </c>
      <c r="K10" s="43">
        <f t="shared" si="2"/>
        <v>127</v>
      </c>
      <c r="L10" s="69">
        <v>82</v>
      </c>
      <c r="M10" s="69">
        <v>27</v>
      </c>
      <c r="N10" s="42">
        <v>4</v>
      </c>
      <c r="O10" s="43">
        <f t="shared" si="4"/>
        <v>109</v>
      </c>
      <c r="P10" s="69">
        <v>91</v>
      </c>
      <c r="Q10" s="69">
        <v>36</v>
      </c>
      <c r="R10" s="42">
        <v>3</v>
      </c>
      <c r="S10" s="43">
        <f t="shared" si="3"/>
        <v>127</v>
      </c>
      <c r="T10" s="44">
        <f t="shared" si="1"/>
        <v>370</v>
      </c>
      <c r="U10" s="44">
        <f t="shared" si="1"/>
        <v>150</v>
      </c>
      <c r="V10" s="44">
        <f t="shared" si="1"/>
        <v>11</v>
      </c>
      <c r="W10" s="45">
        <f>SUM(T10:U10)</f>
        <v>520</v>
      </c>
      <c r="Y10" s="82"/>
      <c r="Z10" s="82"/>
      <c r="AA10" s="82"/>
    </row>
    <row r="11" spans="1:27" x14ac:dyDescent="0.35">
      <c r="A11" s="80" t="s">
        <v>30</v>
      </c>
      <c r="B11" s="74" t="s">
        <v>178</v>
      </c>
      <c r="C11" s="74" t="s">
        <v>112</v>
      </c>
      <c r="D11" s="69">
        <v>82</v>
      </c>
      <c r="E11" s="69">
        <v>44</v>
      </c>
      <c r="F11" s="69">
        <v>2</v>
      </c>
      <c r="G11" s="43">
        <f t="shared" si="0"/>
        <v>126</v>
      </c>
      <c r="H11" s="69">
        <v>82</v>
      </c>
      <c r="I11" s="69">
        <v>43</v>
      </c>
      <c r="J11" s="42">
        <v>2</v>
      </c>
      <c r="K11" s="43">
        <f t="shared" si="2"/>
        <v>125</v>
      </c>
      <c r="L11" s="69">
        <v>94</v>
      </c>
      <c r="M11" s="69">
        <v>41</v>
      </c>
      <c r="N11" s="42">
        <v>0</v>
      </c>
      <c r="O11" s="43">
        <f t="shared" si="4"/>
        <v>135</v>
      </c>
      <c r="P11" s="69">
        <v>87</v>
      </c>
      <c r="Q11" s="69">
        <v>35</v>
      </c>
      <c r="R11" s="42">
        <v>1</v>
      </c>
      <c r="S11" s="43">
        <f t="shared" si="3"/>
        <v>122</v>
      </c>
      <c r="T11" s="44">
        <f t="shared" si="1"/>
        <v>345</v>
      </c>
      <c r="U11" s="44">
        <f t="shared" si="1"/>
        <v>163</v>
      </c>
      <c r="V11" s="44">
        <f t="shared" si="1"/>
        <v>5</v>
      </c>
      <c r="W11" s="45">
        <f>SUM(T11:U11)</f>
        <v>508</v>
      </c>
      <c r="Y11" s="82"/>
      <c r="Z11" s="82"/>
      <c r="AA11" s="82"/>
    </row>
    <row r="12" spans="1:27" x14ac:dyDescent="0.35">
      <c r="A12" s="80" t="s">
        <v>32</v>
      </c>
      <c r="B12" s="74" t="s">
        <v>179</v>
      </c>
      <c r="C12" s="74" t="s">
        <v>66</v>
      </c>
      <c r="D12" s="69">
        <v>88</v>
      </c>
      <c r="E12" s="69">
        <v>44</v>
      </c>
      <c r="F12" s="69">
        <v>2</v>
      </c>
      <c r="G12" s="43">
        <f t="shared" si="0"/>
        <v>132</v>
      </c>
      <c r="H12" s="69">
        <v>88</v>
      </c>
      <c r="I12" s="69">
        <v>45</v>
      </c>
      <c r="J12" s="42">
        <v>0</v>
      </c>
      <c r="K12" s="43">
        <f t="shared" si="2"/>
        <v>133</v>
      </c>
      <c r="L12" s="69">
        <v>92</v>
      </c>
      <c r="M12" s="69">
        <v>26</v>
      </c>
      <c r="N12" s="42">
        <v>4</v>
      </c>
      <c r="O12" s="43">
        <f t="shared" si="4"/>
        <v>118</v>
      </c>
      <c r="P12" s="69">
        <v>95</v>
      </c>
      <c r="Q12" s="69">
        <v>26</v>
      </c>
      <c r="R12" s="42">
        <v>4</v>
      </c>
      <c r="S12" s="43">
        <f t="shared" si="3"/>
        <v>121</v>
      </c>
      <c r="T12" s="44">
        <f t="shared" si="1"/>
        <v>363</v>
      </c>
      <c r="U12" s="44">
        <f t="shared" si="1"/>
        <v>141</v>
      </c>
      <c r="V12" s="44">
        <f t="shared" si="1"/>
        <v>10</v>
      </c>
      <c r="W12" s="45">
        <f>SUM(T12:U12)</f>
        <v>504</v>
      </c>
      <c r="Y12" s="82"/>
      <c r="Z12" s="82"/>
      <c r="AA12" s="82"/>
    </row>
    <row r="13" spans="1:27" x14ac:dyDescent="0.35">
      <c r="A13" s="80" t="s">
        <v>34</v>
      </c>
      <c r="B13" s="74" t="s">
        <v>180</v>
      </c>
      <c r="C13" s="74" t="s">
        <v>60</v>
      </c>
      <c r="D13" s="69">
        <v>73</v>
      </c>
      <c r="E13" s="69">
        <v>25</v>
      </c>
      <c r="F13" s="69">
        <v>4</v>
      </c>
      <c r="G13" s="43">
        <f t="shared" si="0"/>
        <v>98</v>
      </c>
      <c r="H13" s="69">
        <v>89</v>
      </c>
      <c r="I13" s="69">
        <v>44</v>
      </c>
      <c r="J13" s="42">
        <v>3</v>
      </c>
      <c r="K13" s="43">
        <f t="shared" si="2"/>
        <v>133</v>
      </c>
      <c r="L13" s="69">
        <v>84</v>
      </c>
      <c r="M13" s="69">
        <v>26</v>
      </c>
      <c r="N13" s="42">
        <v>3</v>
      </c>
      <c r="O13" s="43">
        <f t="shared" si="4"/>
        <v>110</v>
      </c>
      <c r="P13" s="69">
        <v>74</v>
      </c>
      <c r="Q13" s="69">
        <v>26</v>
      </c>
      <c r="R13" s="42">
        <v>5</v>
      </c>
      <c r="S13" s="43">
        <f t="shared" si="3"/>
        <v>100</v>
      </c>
      <c r="T13" s="44">
        <f t="shared" si="1"/>
        <v>320</v>
      </c>
      <c r="U13" s="44">
        <f t="shared" si="1"/>
        <v>121</v>
      </c>
      <c r="V13" s="44">
        <f t="shared" si="1"/>
        <v>15</v>
      </c>
      <c r="W13" s="45">
        <f>SUM(T13:U13)</f>
        <v>441</v>
      </c>
      <c r="Y13" s="82"/>
      <c r="Z13" s="82"/>
      <c r="AA13" s="82"/>
    </row>
    <row r="14" spans="1:27" x14ac:dyDescent="0.35">
      <c r="A14" s="80"/>
      <c r="C14" s="74"/>
      <c r="D14" s="69"/>
      <c r="E14" s="69"/>
      <c r="F14" s="69"/>
      <c r="G14" s="43"/>
      <c r="H14" s="69"/>
      <c r="I14" s="69"/>
      <c r="K14" s="43"/>
      <c r="L14" s="69"/>
      <c r="M14" s="69"/>
      <c r="O14" s="43"/>
      <c r="P14" s="69"/>
      <c r="Q14" s="69"/>
      <c r="S14" s="43"/>
      <c r="T14" s="44"/>
      <c r="U14" s="44"/>
      <c r="V14" s="44"/>
      <c r="W14" s="45"/>
      <c r="Y14" s="82"/>
      <c r="Z14" s="82"/>
      <c r="AA14" s="82"/>
    </row>
    <row r="15" spans="1:27" x14ac:dyDescent="0.35">
      <c r="B15" s="92"/>
      <c r="C15" s="93"/>
      <c r="D15" s="86"/>
      <c r="E15" s="86"/>
      <c r="F15" s="95"/>
      <c r="G15" s="86"/>
      <c r="H15" s="86"/>
      <c r="I15" s="86"/>
      <c r="J15" s="86"/>
      <c r="K15" s="86"/>
      <c r="L15" s="86"/>
      <c r="M15" s="86"/>
      <c r="N15" s="86"/>
      <c r="O15" s="86"/>
      <c r="P15" s="86"/>
      <c r="Q15" s="86"/>
      <c r="R15" s="86"/>
      <c r="S15" s="86"/>
      <c r="T15" s="86"/>
      <c r="U15" s="86"/>
      <c r="V15" s="86"/>
      <c r="W15" s="86"/>
    </row>
    <row r="16" spans="1:27" x14ac:dyDescent="0.35">
      <c r="A16" s="80"/>
      <c r="B16" s="85" t="s">
        <v>51</v>
      </c>
      <c r="C16" s="88" t="s">
        <v>164</v>
      </c>
      <c r="D16" s="83"/>
      <c r="E16" s="83"/>
      <c r="F16" s="84"/>
      <c r="G16" s="87"/>
      <c r="H16" s="83"/>
      <c r="I16" s="83"/>
      <c r="J16" s="83"/>
      <c r="K16" s="87"/>
      <c r="L16" s="83"/>
      <c r="M16" s="83"/>
      <c r="N16" s="83"/>
      <c r="O16" s="87"/>
      <c r="P16" s="83"/>
      <c r="Q16" s="83"/>
      <c r="R16" s="83"/>
      <c r="S16" s="87"/>
      <c r="T16" s="83"/>
      <c r="U16" s="83"/>
      <c r="V16" s="83"/>
      <c r="W16" s="87"/>
    </row>
    <row r="17" spans="2:3" x14ac:dyDescent="0.35">
      <c r="C17" s="89"/>
    </row>
    <row r="18" spans="2:3" x14ac:dyDescent="0.35">
      <c r="B18" s="85" t="s">
        <v>52</v>
      </c>
      <c r="C18" s="90">
        <v>46067</v>
      </c>
    </row>
    <row r="19" spans="2:3" x14ac:dyDescent="0.35">
      <c r="C19" s="89"/>
    </row>
    <row r="20" spans="2:3" x14ac:dyDescent="0.35">
      <c r="C20" s="74"/>
    </row>
    <row r="21" spans="2:3" x14ac:dyDescent="0.35">
      <c r="C21" s="74"/>
    </row>
    <row r="22" spans="2:3" x14ac:dyDescent="0.35">
      <c r="C22" s="74"/>
    </row>
    <row r="23" spans="2:3" x14ac:dyDescent="0.35">
      <c r="C23" s="74"/>
    </row>
    <row r="24" spans="2:3" x14ac:dyDescent="0.35">
      <c r="C24" s="74"/>
    </row>
    <row r="25" spans="2:3" x14ac:dyDescent="0.35">
      <c r="C25" s="74"/>
    </row>
    <row r="26" spans="2:3" x14ac:dyDescent="0.35">
      <c r="C26" s="74"/>
    </row>
    <row r="27" spans="2:3" x14ac:dyDescent="0.35">
      <c r="C27" s="74"/>
    </row>
  </sheetData>
  <mergeCells count="9">
    <mergeCell ref="A1:W1"/>
    <mergeCell ref="D2:I2"/>
    <mergeCell ref="J2:N2"/>
    <mergeCell ref="O2:W2"/>
    <mergeCell ref="D3:G3"/>
    <mergeCell ref="H3:K3"/>
    <mergeCell ref="L3:O3"/>
    <mergeCell ref="P3:S3"/>
    <mergeCell ref="T3:W3"/>
  </mergeCells>
  <pageMargins left="0" right="0" top="0.59055118110236227" bottom="0.59055118110236227" header="0.51181102362204722" footer="0.51181102362204722"/>
  <pageSetup paperSize="9" orientation="landscape" horizontalDpi="12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7923E2-14AB-4CFF-9520-D6D21E2D9418}">
  <dimension ref="A1:AA21"/>
  <sheetViews>
    <sheetView zoomScale="150" zoomScaleNormal="150" workbookViewId="0">
      <selection activeCell="T5" sqref="T5"/>
    </sheetView>
  </sheetViews>
  <sheetFormatPr defaultColWidth="9" defaultRowHeight="15.5" x14ac:dyDescent="0.35"/>
  <cols>
    <col min="1" max="1" width="3.25" style="30" customWidth="1"/>
    <col min="2" max="2" width="21" style="33" customWidth="1"/>
    <col min="3" max="3" width="25.5" style="29" customWidth="1"/>
    <col min="4" max="4" width="4" style="34" bestFit="1" customWidth="1"/>
    <col min="5" max="6" width="3.33203125" style="34" customWidth="1"/>
    <col min="7" max="7" width="3.58203125" style="57" customWidth="1"/>
    <col min="8" max="8" width="4" style="34" bestFit="1" customWidth="1"/>
    <col min="9" max="10" width="3.33203125" style="34" customWidth="1"/>
    <col min="11" max="11" width="3.58203125" style="57" customWidth="1"/>
    <col min="12" max="12" width="4" style="34" bestFit="1" customWidth="1"/>
    <col min="13" max="14" width="3.33203125" style="34" customWidth="1"/>
    <col min="15" max="15" width="3.58203125" style="57" customWidth="1"/>
    <col min="16" max="18" width="3.33203125" style="34" customWidth="1"/>
    <col min="19" max="19" width="3.58203125" style="57" customWidth="1"/>
    <col min="20" max="22" width="3.33203125" style="34" customWidth="1"/>
    <col min="23" max="23" width="5.33203125" style="57" customWidth="1"/>
    <col min="24" max="16384" width="9" style="29"/>
  </cols>
  <sheetData>
    <row r="1" spans="1:27" ht="39.75" customHeight="1" x14ac:dyDescent="0.35">
      <c r="A1" s="104" t="s">
        <v>0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  <c r="R1" s="104"/>
      <c r="S1" s="104"/>
      <c r="T1" s="104"/>
      <c r="U1" s="104"/>
      <c r="V1" s="104"/>
      <c r="W1" s="104"/>
    </row>
    <row r="2" spans="1:27" x14ac:dyDescent="0.35">
      <c r="B2" s="31" t="s">
        <v>1</v>
      </c>
      <c r="C2" s="32" t="s">
        <v>53</v>
      </c>
      <c r="D2" s="105" t="s">
        <v>54</v>
      </c>
      <c r="E2" s="105"/>
      <c r="F2" s="105"/>
      <c r="G2" s="105"/>
      <c r="H2" s="105"/>
      <c r="I2" s="105"/>
      <c r="J2" s="106" t="s">
        <v>55</v>
      </c>
      <c r="K2" s="106"/>
      <c r="L2" s="106"/>
      <c r="M2" s="106"/>
      <c r="N2" s="106"/>
      <c r="O2" s="120" t="s">
        <v>56</v>
      </c>
      <c r="P2" s="120"/>
      <c r="Q2" s="120"/>
      <c r="R2" s="120"/>
      <c r="S2" s="120"/>
      <c r="T2" s="120"/>
      <c r="U2" s="120"/>
      <c r="V2" s="120"/>
      <c r="W2" s="120"/>
    </row>
    <row r="3" spans="1:27" x14ac:dyDescent="0.35">
      <c r="D3" s="108" t="s">
        <v>6</v>
      </c>
      <c r="E3" s="108"/>
      <c r="F3" s="108"/>
      <c r="G3" s="108"/>
      <c r="H3" s="108" t="s">
        <v>7</v>
      </c>
      <c r="I3" s="108"/>
      <c r="J3" s="108"/>
      <c r="K3" s="108"/>
      <c r="L3" s="108" t="s">
        <v>8</v>
      </c>
      <c r="M3" s="108"/>
      <c r="N3" s="108"/>
      <c r="O3" s="108"/>
      <c r="P3" s="108" t="s">
        <v>9</v>
      </c>
      <c r="Q3" s="108"/>
      <c r="R3" s="108"/>
      <c r="S3" s="108"/>
      <c r="T3" s="108" t="s">
        <v>10</v>
      </c>
      <c r="U3" s="108"/>
      <c r="V3" s="108"/>
      <c r="W3" s="108"/>
    </row>
    <row r="4" spans="1:27" s="37" customFormat="1" ht="13.5" x14ac:dyDescent="0.35">
      <c r="A4" s="35" t="s">
        <v>11</v>
      </c>
      <c r="B4" s="36" t="s">
        <v>12</v>
      </c>
      <c r="C4" s="37" t="s">
        <v>13</v>
      </c>
      <c r="D4" s="38" t="s">
        <v>14</v>
      </c>
      <c r="E4" s="38" t="s">
        <v>15</v>
      </c>
      <c r="F4" s="38" t="s">
        <v>16</v>
      </c>
      <c r="G4" s="39" t="s">
        <v>10</v>
      </c>
      <c r="H4" s="38" t="s">
        <v>14</v>
      </c>
      <c r="I4" s="38" t="s">
        <v>15</v>
      </c>
      <c r="J4" s="38" t="s">
        <v>16</v>
      </c>
      <c r="K4" s="39" t="s">
        <v>10</v>
      </c>
      <c r="L4" s="38" t="s">
        <v>14</v>
      </c>
      <c r="M4" s="38" t="s">
        <v>15</v>
      </c>
      <c r="N4" s="38" t="s">
        <v>16</v>
      </c>
      <c r="O4" s="39" t="s">
        <v>10</v>
      </c>
      <c r="P4" s="38" t="s">
        <v>14</v>
      </c>
      <c r="Q4" s="38" t="s">
        <v>15</v>
      </c>
      <c r="R4" s="38" t="s">
        <v>16</v>
      </c>
      <c r="S4" s="39" t="s">
        <v>10</v>
      </c>
      <c r="T4" s="38" t="s">
        <v>14</v>
      </c>
      <c r="U4" s="38" t="s">
        <v>15</v>
      </c>
      <c r="V4" s="38" t="s">
        <v>16</v>
      </c>
      <c r="W4" s="39" t="s">
        <v>10</v>
      </c>
    </row>
    <row r="5" spans="1:27" x14ac:dyDescent="0.35">
      <c r="A5" s="40" t="s">
        <v>17</v>
      </c>
      <c r="B5" s="41" t="s">
        <v>57</v>
      </c>
      <c r="C5" s="41" t="s">
        <v>58</v>
      </c>
      <c r="D5" s="42">
        <v>98</v>
      </c>
      <c r="E5" s="42">
        <v>62</v>
      </c>
      <c r="F5" s="42">
        <v>1</v>
      </c>
      <c r="G5" s="43">
        <f t="shared" ref="G5:G14" si="0">SUM(D5:E5)</f>
        <v>160</v>
      </c>
      <c r="H5" s="42">
        <v>97</v>
      </c>
      <c r="I5" s="42">
        <v>48</v>
      </c>
      <c r="J5" s="42">
        <v>1</v>
      </c>
      <c r="K5" s="43">
        <f t="shared" ref="K5:K14" si="1">H5+I5</f>
        <v>145</v>
      </c>
      <c r="L5" s="42">
        <v>94</v>
      </c>
      <c r="M5" s="42">
        <v>35</v>
      </c>
      <c r="N5" s="42">
        <v>3</v>
      </c>
      <c r="O5" s="43">
        <f t="shared" ref="O5:O14" si="2">L5+M5</f>
        <v>129</v>
      </c>
      <c r="P5" s="42">
        <v>95</v>
      </c>
      <c r="Q5" s="42">
        <v>51</v>
      </c>
      <c r="R5" s="42">
        <v>1</v>
      </c>
      <c r="S5" s="43">
        <f t="shared" ref="S5:S14" si="3">P5+Q5</f>
        <v>146</v>
      </c>
      <c r="T5" s="44">
        <f t="shared" ref="T5:V14" si="4">SUM(D5,H5,L5,P5)</f>
        <v>384</v>
      </c>
      <c r="U5" s="44">
        <f t="shared" si="4"/>
        <v>196</v>
      </c>
      <c r="V5" s="44">
        <f t="shared" si="4"/>
        <v>6</v>
      </c>
      <c r="W5" s="45">
        <f t="shared" ref="W5:W14" si="5">SUM(T5:U5)</f>
        <v>580</v>
      </c>
      <c r="X5" s="46"/>
      <c r="Y5" s="47"/>
      <c r="Z5" s="48"/>
      <c r="AA5" s="48"/>
    </row>
    <row r="6" spans="1:27" x14ac:dyDescent="0.35">
      <c r="A6" s="40" t="s">
        <v>19</v>
      </c>
      <c r="B6" s="41" t="s">
        <v>59</v>
      </c>
      <c r="C6" s="41" t="s">
        <v>60</v>
      </c>
      <c r="D6" s="42">
        <v>90</v>
      </c>
      <c r="E6" s="42">
        <v>43</v>
      </c>
      <c r="F6" s="42">
        <v>2</v>
      </c>
      <c r="G6" s="43">
        <f t="shared" si="0"/>
        <v>133</v>
      </c>
      <c r="H6" s="42">
        <v>90</v>
      </c>
      <c r="I6" s="42">
        <v>41</v>
      </c>
      <c r="J6" s="42">
        <v>2</v>
      </c>
      <c r="K6" s="43">
        <f t="shared" si="1"/>
        <v>131</v>
      </c>
      <c r="L6" s="42">
        <v>100</v>
      </c>
      <c r="M6" s="42">
        <v>36</v>
      </c>
      <c r="N6" s="42">
        <v>3</v>
      </c>
      <c r="O6" s="43">
        <f t="shared" si="2"/>
        <v>136</v>
      </c>
      <c r="P6" s="42">
        <v>87</v>
      </c>
      <c r="Q6" s="42">
        <v>80</v>
      </c>
      <c r="R6" s="42">
        <v>1</v>
      </c>
      <c r="S6" s="43">
        <f t="shared" si="3"/>
        <v>167</v>
      </c>
      <c r="T6" s="44">
        <f t="shared" si="4"/>
        <v>367</v>
      </c>
      <c r="U6" s="44">
        <f t="shared" si="4"/>
        <v>200</v>
      </c>
      <c r="V6" s="44">
        <f t="shared" si="4"/>
        <v>8</v>
      </c>
      <c r="W6" s="45">
        <f t="shared" si="5"/>
        <v>567</v>
      </c>
      <c r="X6" s="46"/>
      <c r="Y6" s="47"/>
      <c r="Z6" s="48"/>
      <c r="AA6" s="48"/>
    </row>
    <row r="7" spans="1:27" x14ac:dyDescent="0.35">
      <c r="A7" s="40" t="s">
        <v>21</v>
      </c>
      <c r="B7" s="41" t="s">
        <v>61</v>
      </c>
      <c r="C7" s="41" t="s">
        <v>58</v>
      </c>
      <c r="D7" s="42">
        <v>94</v>
      </c>
      <c r="E7" s="42">
        <v>54</v>
      </c>
      <c r="F7" s="42">
        <v>2</v>
      </c>
      <c r="G7" s="43">
        <f t="shared" si="0"/>
        <v>148</v>
      </c>
      <c r="H7" s="42">
        <v>80</v>
      </c>
      <c r="I7" s="42">
        <v>44</v>
      </c>
      <c r="J7" s="42">
        <v>2</v>
      </c>
      <c r="K7" s="43">
        <f t="shared" si="1"/>
        <v>124</v>
      </c>
      <c r="L7" s="42">
        <v>98</v>
      </c>
      <c r="M7" s="42">
        <v>45</v>
      </c>
      <c r="N7" s="42">
        <v>2</v>
      </c>
      <c r="O7" s="43">
        <f t="shared" si="2"/>
        <v>143</v>
      </c>
      <c r="P7" s="42">
        <v>84</v>
      </c>
      <c r="Q7" s="42">
        <v>43</v>
      </c>
      <c r="R7" s="42">
        <v>2</v>
      </c>
      <c r="S7" s="43">
        <f t="shared" si="3"/>
        <v>127</v>
      </c>
      <c r="T7" s="44">
        <f t="shared" si="4"/>
        <v>356</v>
      </c>
      <c r="U7" s="44">
        <f t="shared" si="4"/>
        <v>186</v>
      </c>
      <c r="V7" s="44">
        <f t="shared" si="4"/>
        <v>8</v>
      </c>
      <c r="W7" s="45">
        <f t="shared" si="5"/>
        <v>542</v>
      </c>
      <c r="X7" s="46"/>
      <c r="Y7" s="47"/>
      <c r="Z7" s="48"/>
      <c r="AA7" s="48"/>
    </row>
    <row r="8" spans="1:27" x14ac:dyDescent="0.35">
      <c r="A8" s="40" t="s">
        <v>23</v>
      </c>
      <c r="B8" s="41" t="s">
        <v>62</v>
      </c>
      <c r="C8" s="41" t="s">
        <v>63</v>
      </c>
      <c r="D8" s="42">
        <v>82</v>
      </c>
      <c r="E8" s="42">
        <v>43</v>
      </c>
      <c r="F8" s="42">
        <v>1</v>
      </c>
      <c r="G8" s="43">
        <f t="shared" si="0"/>
        <v>125</v>
      </c>
      <c r="H8" s="42">
        <v>96</v>
      </c>
      <c r="I8" s="42">
        <v>35</v>
      </c>
      <c r="J8" s="42">
        <v>3</v>
      </c>
      <c r="K8" s="43">
        <f t="shared" si="1"/>
        <v>131</v>
      </c>
      <c r="L8" s="42">
        <v>90</v>
      </c>
      <c r="M8" s="42">
        <v>44</v>
      </c>
      <c r="N8" s="42">
        <v>2</v>
      </c>
      <c r="O8" s="43">
        <f t="shared" si="2"/>
        <v>134</v>
      </c>
      <c r="P8" s="42">
        <v>96</v>
      </c>
      <c r="Q8" s="42">
        <v>45</v>
      </c>
      <c r="R8" s="42">
        <v>5</v>
      </c>
      <c r="S8" s="43">
        <f t="shared" si="3"/>
        <v>141</v>
      </c>
      <c r="T8" s="44">
        <f t="shared" si="4"/>
        <v>364</v>
      </c>
      <c r="U8" s="44">
        <f t="shared" si="4"/>
        <v>167</v>
      </c>
      <c r="V8" s="44">
        <f t="shared" si="4"/>
        <v>11</v>
      </c>
      <c r="W8" s="45">
        <f t="shared" si="5"/>
        <v>531</v>
      </c>
      <c r="X8" s="46"/>
      <c r="Y8" s="47"/>
      <c r="Z8" s="48"/>
      <c r="AA8" s="48"/>
    </row>
    <row r="9" spans="1:27" x14ac:dyDescent="0.35">
      <c r="A9" s="40" t="s">
        <v>26</v>
      </c>
      <c r="B9" s="41" t="s">
        <v>64</v>
      </c>
      <c r="C9" s="41" t="s">
        <v>58</v>
      </c>
      <c r="D9" s="42">
        <v>106</v>
      </c>
      <c r="E9" s="42">
        <v>41</v>
      </c>
      <c r="F9" s="42">
        <v>1</v>
      </c>
      <c r="G9" s="43">
        <f t="shared" si="0"/>
        <v>147</v>
      </c>
      <c r="H9" s="42">
        <v>86</v>
      </c>
      <c r="I9" s="42">
        <v>36</v>
      </c>
      <c r="J9" s="42">
        <v>4</v>
      </c>
      <c r="K9" s="43">
        <f t="shared" si="1"/>
        <v>122</v>
      </c>
      <c r="L9" s="42">
        <v>85</v>
      </c>
      <c r="M9" s="42">
        <v>35</v>
      </c>
      <c r="N9" s="42">
        <v>2</v>
      </c>
      <c r="O9" s="43">
        <f t="shared" si="2"/>
        <v>120</v>
      </c>
      <c r="P9" s="42">
        <v>91</v>
      </c>
      <c r="Q9" s="42">
        <v>45</v>
      </c>
      <c r="R9" s="42">
        <v>3</v>
      </c>
      <c r="S9" s="43">
        <f t="shared" si="3"/>
        <v>136</v>
      </c>
      <c r="T9" s="44">
        <f t="shared" si="4"/>
        <v>368</v>
      </c>
      <c r="U9" s="44">
        <f t="shared" si="4"/>
        <v>157</v>
      </c>
      <c r="V9" s="44">
        <f t="shared" si="4"/>
        <v>10</v>
      </c>
      <c r="W9" s="45">
        <f t="shared" si="5"/>
        <v>525</v>
      </c>
      <c r="Y9" s="48"/>
      <c r="Z9" s="48"/>
      <c r="AA9" s="48"/>
    </row>
    <row r="10" spans="1:27" x14ac:dyDescent="0.35">
      <c r="A10" s="40" t="s">
        <v>28</v>
      </c>
      <c r="B10" s="41" t="s">
        <v>65</v>
      </c>
      <c r="C10" s="41" t="s">
        <v>66</v>
      </c>
      <c r="D10" s="42">
        <v>93</v>
      </c>
      <c r="E10" s="42">
        <v>20</v>
      </c>
      <c r="F10" s="42">
        <v>5</v>
      </c>
      <c r="G10" s="43">
        <f t="shared" si="0"/>
        <v>113</v>
      </c>
      <c r="H10" s="42">
        <v>90</v>
      </c>
      <c r="I10" s="42">
        <v>44</v>
      </c>
      <c r="J10" s="42">
        <v>2</v>
      </c>
      <c r="K10" s="43">
        <f t="shared" si="1"/>
        <v>134</v>
      </c>
      <c r="L10" s="42">
        <v>90</v>
      </c>
      <c r="M10" s="42">
        <v>33</v>
      </c>
      <c r="N10" s="42">
        <v>4</v>
      </c>
      <c r="O10" s="43">
        <f t="shared" si="2"/>
        <v>123</v>
      </c>
      <c r="P10" s="42">
        <v>88</v>
      </c>
      <c r="Q10" s="42">
        <v>35</v>
      </c>
      <c r="R10" s="42">
        <v>5</v>
      </c>
      <c r="S10" s="43">
        <f t="shared" si="3"/>
        <v>123</v>
      </c>
      <c r="T10" s="44">
        <f t="shared" si="4"/>
        <v>361</v>
      </c>
      <c r="U10" s="44">
        <f t="shared" si="4"/>
        <v>132</v>
      </c>
      <c r="V10" s="44">
        <f t="shared" si="4"/>
        <v>16</v>
      </c>
      <c r="W10" s="45">
        <f t="shared" si="5"/>
        <v>493</v>
      </c>
      <c r="Y10" s="48"/>
      <c r="Z10" s="48"/>
      <c r="AA10" s="48"/>
    </row>
    <row r="11" spans="1:27" x14ac:dyDescent="0.35">
      <c r="A11" s="40" t="s">
        <v>30</v>
      </c>
      <c r="B11" s="41" t="s">
        <v>67</v>
      </c>
      <c r="C11" s="41" t="s">
        <v>66</v>
      </c>
      <c r="D11" s="42">
        <v>101</v>
      </c>
      <c r="E11" s="42">
        <v>30</v>
      </c>
      <c r="F11" s="42">
        <v>5</v>
      </c>
      <c r="G11" s="43">
        <f t="shared" si="0"/>
        <v>131</v>
      </c>
      <c r="H11" s="42">
        <v>84</v>
      </c>
      <c r="I11" s="42">
        <v>36</v>
      </c>
      <c r="J11" s="42">
        <v>3</v>
      </c>
      <c r="K11" s="43">
        <f t="shared" si="1"/>
        <v>120</v>
      </c>
      <c r="L11" s="42">
        <v>96</v>
      </c>
      <c r="M11" s="42">
        <v>33</v>
      </c>
      <c r="N11" s="42">
        <v>5</v>
      </c>
      <c r="O11" s="43">
        <f t="shared" si="2"/>
        <v>129</v>
      </c>
      <c r="P11" s="42">
        <v>87</v>
      </c>
      <c r="Q11" s="42">
        <v>18</v>
      </c>
      <c r="R11" s="42">
        <v>5</v>
      </c>
      <c r="S11" s="43">
        <f t="shared" si="3"/>
        <v>105</v>
      </c>
      <c r="T11" s="44">
        <f t="shared" si="4"/>
        <v>368</v>
      </c>
      <c r="U11" s="44">
        <f t="shared" si="4"/>
        <v>117</v>
      </c>
      <c r="V11" s="44">
        <f t="shared" si="4"/>
        <v>18</v>
      </c>
      <c r="W11" s="45">
        <f t="shared" si="5"/>
        <v>485</v>
      </c>
      <c r="Y11" s="48"/>
      <c r="Z11" s="48"/>
      <c r="AA11" s="48"/>
    </row>
    <row r="12" spans="1:27" x14ac:dyDescent="0.35">
      <c r="A12" s="40" t="s">
        <v>32</v>
      </c>
      <c r="B12" s="102" t="s">
        <v>68</v>
      </c>
      <c r="C12" s="41" t="s">
        <v>69</v>
      </c>
      <c r="D12" s="42">
        <v>69</v>
      </c>
      <c r="E12" s="42">
        <v>18</v>
      </c>
      <c r="F12" s="42">
        <v>8</v>
      </c>
      <c r="G12" s="43">
        <f t="shared" si="0"/>
        <v>87</v>
      </c>
      <c r="H12" s="42">
        <v>78</v>
      </c>
      <c r="I12" s="42">
        <v>17</v>
      </c>
      <c r="J12" s="42">
        <v>10</v>
      </c>
      <c r="K12" s="43">
        <f t="shared" si="1"/>
        <v>95</v>
      </c>
      <c r="L12" s="42">
        <v>86</v>
      </c>
      <c r="M12" s="42">
        <v>34</v>
      </c>
      <c r="N12" s="42">
        <v>3</v>
      </c>
      <c r="O12" s="43">
        <f t="shared" si="2"/>
        <v>120</v>
      </c>
      <c r="P12" s="42">
        <v>78</v>
      </c>
      <c r="Q12" s="42">
        <v>26</v>
      </c>
      <c r="R12" s="42">
        <v>8</v>
      </c>
      <c r="S12" s="43">
        <f t="shared" si="3"/>
        <v>104</v>
      </c>
      <c r="T12" s="44">
        <f t="shared" si="4"/>
        <v>311</v>
      </c>
      <c r="U12" s="44">
        <f t="shared" si="4"/>
        <v>95</v>
      </c>
      <c r="V12" s="44">
        <f t="shared" si="4"/>
        <v>29</v>
      </c>
      <c r="W12" s="45">
        <f t="shared" si="5"/>
        <v>406</v>
      </c>
      <c r="Y12" s="48"/>
      <c r="Z12" s="48"/>
      <c r="AA12" s="48"/>
    </row>
    <row r="13" spans="1:27" x14ac:dyDescent="0.35">
      <c r="A13" s="40" t="s">
        <v>34</v>
      </c>
      <c r="B13" s="102" t="s">
        <v>70</v>
      </c>
      <c r="C13" s="41" t="s">
        <v>69</v>
      </c>
      <c r="D13" s="42">
        <v>59</v>
      </c>
      <c r="E13" s="42">
        <v>36</v>
      </c>
      <c r="F13" s="42">
        <v>4</v>
      </c>
      <c r="G13" s="43">
        <f t="shared" si="0"/>
        <v>95</v>
      </c>
      <c r="H13" s="42">
        <v>78</v>
      </c>
      <c r="I13" s="42">
        <v>25</v>
      </c>
      <c r="J13" s="42">
        <v>9</v>
      </c>
      <c r="K13" s="43">
        <f t="shared" si="1"/>
        <v>103</v>
      </c>
      <c r="L13" s="42">
        <v>72</v>
      </c>
      <c r="M13" s="42">
        <v>17</v>
      </c>
      <c r="N13" s="42">
        <v>8</v>
      </c>
      <c r="O13" s="43">
        <f t="shared" si="2"/>
        <v>89</v>
      </c>
      <c r="P13" s="42">
        <v>90</v>
      </c>
      <c r="Q13" s="42">
        <v>27</v>
      </c>
      <c r="R13" s="42">
        <v>4</v>
      </c>
      <c r="S13" s="43">
        <f t="shared" si="3"/>
        <v>117</v>
      </c>
      <c r="T13" s="44">
        <f t="shared" si="4"/>
        <v>299</v>
      </c>
      <c r="U13" s="44">
        <f t="shared" si="4"/>
        <v>105</v>
      </c>
      <c r="V13" s="44">
        <f t="shared" si="4"/>
        <v>25</v>
      </c>
      <c r="W13" s="45">
        <f t="shared" si="5"/>
        <v>404</v>
      </c>
      <c r="Y13" s="48"/>
      <c r="Z13" s="48"/>
      <c r="AA13" s="48"/>
    </row>
    <row r="14" spans="1:27" x14ac:dyDescent="0.35">
      <c r="A14" s="40" t="s">
        <v>36</v>
      </c>
      <c r="B14" s="102" t="s">
        <v>71</v>
      </c>
      <c r="C14" s="41" t="s">
        <v>69</v>
      </c>
      <c r="D14" s="42">
        <v>62</v>
      </c>
      <c r="E14" s="42">
        <v>19</v>
      </c>
      <c r="F14" s="42">
        <v>6</v>
      </c>
      <c r="G14" s="43">
        <f t="shared" si="0"/>
        <v>81</v>
      </c>
      <c r="H14" s="42">
        <v>64</v>
      </c>
      <c r="I14" s="42">
        <v>35</v>
      </c>
      <c r="J14" s="42">
        <v>5</v>
      </c>
      <c r="K14" s="43">
        <f t="shared" si="1"/>
        <v>99</v>
      </c>
      <c r="L14" s="42">
        <v>78</v>
      </c>
      <c r="M14" s="42">
        <v>21</v>
      </c>
      <c r="N14" s="42">
        <v>7</v>
      </c>
      <c r="O14" s="43">
        <f t="shared" si="2"/>
        <v>99</v>
      </c>
      <c r="P14" s="42">
        <v>60</v>
      </c>
      <c r="Q14" s="42">
        <v>22</v>
      </c>
      <c r="R14" s="42">
        <v>6</v>
      </c>
      <c r="S14" s="43">
        <f t="shared" si="3"/>
        <v>82</v>
      </c>
      <c r="T14" s="44">
        <f t="shared" si="4"/>
        <v>264</v>
      </c>
      <c r="U14" s="44">
        <f t="shared" si="4"/>
        <v>97</v>
      </c>
      <c r="V14" s="44">
        <f t="shared" si="4"/>
        <v>24</v>
      </c>
      <c r="W14" s="45">
        <f t="shared" si="5"/>
        <v>361</v>
      </c>
      <c r="Y14" s="48"/>
      <c r="Z14" s="48"/>
      <c r="AA14" s="48"/>
    </row>
    <row r="15" spans="1:27" x14ac:dyDescent="0.35">
      <c r="A15" s="40"/>
      <c r="B15" s="49"/>
      <c r="C15" s="50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</row>
    <row r="16" spans="1:27" x14ac:dyDescent="0.35">
      <c r="A16" s="40"/>
      <c r="B16" s="52" t="s">
        <v>51</v>
      </c>
      <c r="C16" s="53" t="s">
        <v>74</v>
      </c>
      <c r="D16" s="54"/>
      <c r="E16" s="54"/>
      <c r="F16" s="54"/>
      <c r="G16" s="55"/>
      <c r="H16" s="54"/>
      <c r="I16" s="54"/>
      <c r="J16" s="54"/>
      <c r="K16" s="55"/>
      <c r="L16" s="54"/>
      <c r="M16" s="54"/>
      <c r="N16" s="54"/>
      <c r="O16" s="55"/>
      <c r="P16" s="54"/>
      <c r="Q16" s="54"/>
      <c r="R16" s="54"/>
      <c r="S16" s="55"/>
      <c r="T16" s="54"/>
      <c r="U16" s="54"/>
      <c r="V16" s="54"/>
      <c r="W16" s="55"/>
    </row>
    <row r="17" spans="2:3" x14ac:dyDescent="0.35">
      <c r="C17" s="56"/>
    </row>
    <row r="18" spans="2:3" x14ac:dyDescent="0.35">
      <c r="B18" s="52" t="s">
        <v>52</v>
      </c>
      <c r="C18" s="58">
        <v>46067</v>
      </c>
    </row>
    <row r="19" spans="2:3" x14ac:dyDescent="0.35">
      <c r="C19" s="56"/>
    </row>
    <row r="20" spans="2:3" x14ac:dyDescent="0.35">
      <c r="C20" s="56"/>
    </row>
    <row r="21" spans="2:3" x14ac:dyDescent="0.35">
      <c r="C21" s="56"/>
    </row>
  </sheetData>
  <mergeCells count="9">
    <mergeCell ref="A1:W1"/>
    <mergeCell ref="D2:I2"/>
    <mergeCell ref="J2:N2"/>
    <mergeCell ref="O2:W2"/>
    <mergeCell ref="D3:G3"/>
    <mergeCell ref="H3:K3"/>
    <mergeCell ref="L3:O3"/>
    <mergeCell ref="P3:S3"/>
    <mergeCell ref="T3:W3"/>
  </mergeCells>
  <pageMargins left="0" right="0" top="0.59055118110236227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13</vt:i4>
      </vt:variant>
      <vt:variant>
        <vt:lpstr>Pojmenované oblasti</vt:lpstr>
      </vt:variant>
      <vt:variant>
        <vt:i4>1</vt:i4>
      </vt:variant>
    </vt:vector>
  </HeadingPairs>
  <TitlesOfParts>
    <vt:vector size="14" baseType="lpstr">
      <vt:lpstr>Senioři</vt:lpstr>
      <vt:lpstr>Seniorky</vt:lpstr>
      <vt:lpstr>Muži</vt:lpstr>
      <vt:lpstr>Ženy </vt:lpstr>
      <vt:lpstr>Junioři</vt:lpstr>
      <vt:lpstr>Juniorky</vt:lpstr>
      <vt:lpstr>Dorostenci </vt:lpstr>
      <vt:lpstr>Dorostenky</vt:lpstr>
      <vt:lpstr>Žáci st.</vt:lpstr>
      <vt:lpstr>Žákyně st.</vt:lpstr>
      <vt:lpstr>Žáci ml.</vt:lpstr>
      <vt:lpstr>Žákyně  ml.</vt:lpstr>
      <vt:lpstr>Přehled medailí</vt:lpstr>
      <vt:lpstr>'Dorostenci 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Jarek Egrt</dc:creator>
  <cp:lastModifiedBy>Jarek Egrt</cp:lastModifiedBy>
  <cp:lastPrinted>2026-02-14T16:52:00Z</cp:lastPrinted>
  <dcterms:created xsi:type="dcterms:W3CDTF">2026-02-14T14:18:45Z</dcterms:created>
  <dcterms:modified xsi:type="dcterms:W3CDTF">2026-02-15T13:09:45Z</dcterms:modified>
</cp:coreProperties>
</file>