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5320" windowHeight="13860" activeTab="6"/>
  </bookViews>
  <sheets>
    <sheet name="Žákyně" sheetId="1" r:id="rId1"/>
    <sheet name="Žáci" sheetId="2" r:id="rId2"/>
    <sheet name="Dorostenky" sheetId="3" r:id="rId3"/>
    <sheet name="Dorostenci" sheetId="4" r:id="rId4"/>
    <sheet name="Juniorky" sheetId="5" r:id="rId5"/>
    <sheet name="Junioři" sheetId="6" r:id="rId6"/>
    <sheet name="Ženy" sheetId="7" r:id="rId7"/>
    <sheet name="Muži" sheetId="8" r:id="rId8"/>
    <sheet name="Seniorky" sheetId="9" r:id="rId9"/>
    <sheet name=" Senioři " sheetId="10" r:id="rId10"/>
  </sheets>
  <externalReferences>
    <externalReference r:id="rId13"/>
    <externalReference r:id="rId14"/>
  </externalReferences>
  <definedNames>
    <definedName name="_xlnm._FilterDatabase" localSheetId="1" hidden="1">'Žáci'!$A$4:$P$20</definedName>
    <definedName name="_xlnm._FilterDatabase" localSheetId="0" hidden="1">'Žákyně'!$A$4:$P$17</definedName>
    <definedName name="dr">#REF!</definedName>
    <definedName name="druž">#REF!</definedName>
    <definedName name="dv">#REF!</definedName>
    <definedName name="_xlnm.Print_Area" localSheetId="7">'Muži'!$A$1:$Z$47</definedName>
    <definedName name="_xlnm.Print_Area" localSheetId="1">'Žáci'!$A$1:$Q$21</definedName>
    <definedName name="_xlnm.Print_Area" localSheetId="0">'Žákyně'!$A$1:$Q$18</definedName>
    <definedName name="pole">#REF!</definedName>
    <definedName name="pomdv">#REF!</definedName>
    <definedName name="výběr">#REF!</definedName>
  </definedNames>
  <calcPr fullCalcOnLoad="1"/>
</workbook>
</file>

<file path=xl/sharedStrings.xml><?xml version="1.0" encoding="utf-8"?>
<sst xmlns="http://schemas.openxmlformats.org/spreadsheetml/2006/main" count="749" uniqueCount="324">
  <si>
    <t>Jméno</t>
  </si>
  <si>
    <t>oddíl</t>
  </si>
  <si>
    <t>plné</t>
  </si>
  <si>
    <t>celkem</t>
  </si>
  <si>
    <t>Poř.</t>
  </si>
  <si>
    <t>1.</t>
  </si>
  <si>
    <t>2.</t>
  </si>
  <si>
    <t>3.</t>
  </si>
  <si>
    <t>4.</t>
  </si>
  <si>
    <t>5.</t>
  </si>
  <si>
    <t>ch.</t>
  </si>
  <si>
    <t>dor.</t>
  </si>
  <si>
    <t>1.dráha</t>
  </si>
  <si>
    <t>2.dráha</t>
  </si>
  <si>
    <t>3.dráha</t>
  </si>
  <si>
    <t>4.dráha</t>
  </si>
  <si>
    <t>SKK Jičín</t>
  </si>
  <si>
    <t>SKK Vrchlabí</t>
  </si>
  <si>
    <t>Kategorie: Dorostenky, Pořadatel: Náchod</t>
  </si>
  <si>
    <t>Graciasová Jitka</t>
  </si>
  <si>
    <t>Votočková Petra</t>
  </si>
  <si>
    <t>Víchová Monika</t>
  </si>
  <si>
    <t>Danišová Martina</t>
  </si>
  <si>
    <t>TJ Loko Trutnov</t>
  </si>
  <si>
    <t>Kammelová Eva</t>
  </si>
  <si>
    <t>Mistrovství kraje - 18.2.2012</t>
  </si>
  <si>
    <t>Mistrovství KKKS 2012 - dorostenci - kuželna SKK Jičín</t>
  </si>
  <si>
    <t>los</t>
  </si>
  <si>
    <t>Příjmení</t>
  </si>
  <si>
    <t>I.dráha</t>
  </si>
  <si>
    <t>celkem I.dráha</t>
  </si>
  <si>
    <t>II.dráha</t>
  </si>
  <si>
    <t>celkem II.dráha</t>
  </si>
  <si>
    <t>III.dráha</t>
  </si>
  <si>
    <t>celkem III.dráha</t>
  </si>
  <si>
    <t>IV.dráha</t>
  </si>
  <si>
    <t>celkem IV.dráha</t>
  </si>
  <si>
    <t>V.dráha</t>
  </si>
  <si>
    <t>celkem V.dráha</t>
  </si>
  <si>
    <t>VI.dráha</t>
  </si>
  <si>
    <t>celkem VI.dráha</t>
  </si>
  <si>
    <t>Celkem hráč</t>
  </si>
  <si>
    <t>Chyby</t>
  </si>
  <si>
    <t>Pořadí</t>
  </si>
  <si>
    <t>Bína</t>
  </si>
  <si>
    <t>Jan</t>
  </si>
  <si>
    <t>Hofman</t>
  </si>
  <si>
    <t>Miloš</t>
  </si>
  <si>
    <t>SKK Náchod</t>
  </si>
  <si>
    <t>Šmída</t>
  </si>
  <si>
    <t>Václav</t>
  </si>
  <si>
    <t>KK Zálabák Smiřice</t>
  </si>
  <si>
    <t>Zívr</t>
  </si>
  <si>
    <t>Ladislav</t>
  </si>
  <si>
    <t>SKK Hořice</t>
  </si>
  <si>
    <t>Ivan</t>
  </si>
  <si>
    <t>Martin</t>
  </si>
  <si>
    <t>Kostka</t>
  </si>
  <si>
    <t>Lukáš</t>
  </si>
  <si>
    <t>TJ Milovice</t>
  </si>
  <si>
    <t>6.</t>
  </si>
  <si>
    <t>Ruml</t>
  </si>
  <si>
    <t>Dominik</t>
  </si>
  <si>
    <t>7.</t>
  </si>
  <si>
    <t>Lepka</t>
  </si>
  <si>
    <t>Ondřej</t>
  </si>
  <si>
    <t>TJ Start Rychnov nad Kněžnou</t>
  </si>
  <si>
    <t>8.</t>
  </si>
  <si>
    <t>Plaňanský</t>
  </si>
  <si>
    <t>Agaton</t>
  </si>
  <si>
    <t>9.</t>
  </si>
  <si>
    <t>Komárek</t>
  </si>
  <si>
    <t>Viktor</t>
  </si>
  <si>
    <t>10.</t>
  </si>
  <si>
    <t>Poloch</t>
  </si>
  <si>
    <t>Milan</t>
  </si>
  <si>
    <t>11.</t>
  </si>
  <si>
    <t>Zajíc</t>
  </si>
  <si>
    <t>Michal</t>
  </si>
  <si>
    <t>12.</t>
  </si>
  <si>
    <t>Mazura</t>
  </si>
  <si>
    <t>13.</t>
  </si>
  <si>
    <t>Glos</t>
  </si>
  <si>
    <t>Josef</t>
  </si>
  <si>
    <t>14.</t>
  </si>
  <si>
    <t>Vít</t>
  </si>
  <si>
    <t>15.</t>
  </si>
  <si>
    <t>Jirka</t>
  </si>
  <si>
    <t>Jakub</t>
  </si>
  <si>
    <t>TJ Lokomotiva Trutnov</t>
  </si>
  <si>
    <t>16.</t>
  </si>
  <si>
    <t>Krajské přebory, Rychnov n/Kn - SENIOŘI 2012</t>
  </si>
  <si>
    <t>Jméno hráče</t>
  </si>
  <si>
    <t>Oddíl</t>
  </si>
  <si>
    <t>P1</t>
  </si>
  <si>
    <t>D1</t>
  </si>
  <si>
    <t>C1</t>
  </si>
  <si>
    <t>P2</t>
  </si>
  <si>
    <t>D2</t>
  </si>
  <si>
    <t>C2</t>
  </si>
  <si>
    <t>P3</t>
  </si>
  <si>
    <t>D3</t>
  </si>
  <si>
    <t>C3</t>
  </si>
  <si>
    <t>P4</t>
  </si>
  <si>
    <t>D4</t>
  </si>
  <si>
    <t>C4</t>
  </si>
  <si>
    <t>Plné</t>
  </si>
  <si>
    <t>Dor.</t>
  </si>
  <si>
    <t>Ch.</t>
  </si>
  <si>
    <t>Celkem</t>
  </si>
  <si>
    <t>Adamů František</t>
  </si>
  <si>
    <t>Náchod</t>
  </si>
  <si>
    <t>Králíček Jan</t>
  </si>
  <si>
    <t>Dobruška</t>
  </si>
  <si>
    <t>Linhart Petr</t>
  </si>
  <si>
    <t>Č. Kostelec</t>
  </si>
  <si>
    <t>Janda Ivo</t>
  </si>
  <si>
    <t>Tesař Jiří</t>
  </si>
  <si>
    <t>Beránek František</t>
  </si>
  <si>
    <t>Hr. Králové</t>
  </si>
  <si>
    <t>Škoda Jiří</t>
  </si>
  <si>
    <t>Trutnov</t>
  </si>
  <si>
    <t>Pavlata Vladimír</t>
  </si>
  <si>
    <t>Jičín</t>
  </si>
  <si>
    <t>Novotný Václav</t>
  </si>
  <si>
    <t>Smiřice</t>
  </si>
  <si>
    <t>Vošvrda Milan</t>
  </si>
  <si>
    <t>Č. Meziříčí</t>
  </si>
  <si>
    <t>Lux Jaroslav</t>
  </si>
  <si>
    <t>Vrchlabí</t>
  </si>
  <si>
    <t>Černý Jaroslav</t>
  </si>
  <si>
    <t>Kejzlar Zdeněk</t>
  </si>
  <si>
    <t>Khol Zdeněk</t>
  </si>
  <si>
    <t>Šťastník Vladimír</t>
  </si>
  <si>
    <t>Hurdálek Milan</t>
  </si>
  <si>
    <t>17.</t>
  </si>
  <si>
    <t>Gutler vladimír</t>
  </si>
  <si>
    <t>18.</t>
  </si>
  <si>
    <t>Hornych Oldřich</t>
  </si>
  <si>
    <t>19.</t>
  </si>
  <si>
    <t>Dymáček Zdeněk</t>
  </si>
  <si>
    <t>Hořice</t>
  </si>
  <si>
    <t>20.</t>
  </si>
  <si>
    <t>Inquort Václav</t>
  </si>
  <si>
    <t>21.</t>
  </si>
  <si>
    <t>Padevět Otto</t>
  </si>
  <si>
    <t>22.</t>
  </si>
  <si>
    <t>Janko Pavel</t>
  </si>
  <si>
    <t>23.</t>
  </si>
  <si>
    <t>Novotný Jindřich</t>
  </si>
  <si>
    <t>24.</t>
  </si>
  <si>
    <t>Šulc Miroslav</t>
  </si>
  <si>
    <t>Dvůr Králové</t>
  </si>
  <si>
    <t>V Rychnově nad Kněžnou, 18.února 2012</t>
  </si>
  <si>
    <t>Mistrovství královéhradeckého kraje 2012 - muži</t>
  </si>
  <si>
    <t>18. 2. 2012 - Hořice</t>
  </si>
  <si>
    <t>Finále</t>
  </si>
  <si>
    <t>Hráč</t>
  </si>
  <si>
    <t>Reg.č.</t>
  </si>
  <si>
    <t>Dráha 1</t>
  </si>
  <si>
    <t>Dráha 2</t>
  </si>
  <si>
    <t>Dráha 3</t>
  </si>
  <si>
    <t>Dráha 4</t>
  </si>
  <si>
    <t>Celkem finále</t>
  </si>
  <si>
    <t>Výkon z</t>
  </si>
  <si>
    <t>Celkový výkon</t>
  </si>
  <si>
    <t>Celkové</t>
  </si>
  <si>
    <t>Pln.</t>
  </si>
  <si>
    <t>P</t>
  </si>
  <si>
    <t>D</t>
  </si>
  <si>
    <t>CH</t>
  </si>
  <si>
    <t>kvalifikace</t>
  </si>
  <si>
    <t>Kvalifikace</t>
  </si>
  <si>
    <t>Výkon</t>
  </si>
  <si>
    <t>Jirouš Michal</t>
  </si>
  <si>
    <t>Hažva Jaroslav</t>
  </si>
  <si>
    <t>Kovář Martin</t>
  </si>
  <si>
    <t>Vejvara Jiří</t>
  </si>
  <si>
    <t>Straka Roman</t>
  </si>
  <si>
    <t>Hobl David</t>
  </si>
  <si>
    <t>Holý Petr</t>
  </si>
  <si>
    <t>Bartoníček Jiří</t>
  </si>
  <si>
    <t>Rolf Michal</t>
  </si>
  <si>
    <t>Hanzlík Miroslav</t>
  </si>
  <si>
    <t>TJ START Rych. N./K.</t>
  </si>
  <si>
    <t>Podzimek Martin</t>
  </si>
  <si>
    <t>Hažva Martin</t>
  </si>
  <si>
    <t>Kužel Miroslav</t>
  </si>
  <si>
    <t>TJ Lokom. Trutnov</t>
  </si>
  <si>
    <t>Vik Lukáš</t>
  </si>
  <si>
    <t>Žiško Vlado</t>
  </si>
  <si>
    <t>Schuster Štěpán</t>
  </si>
  <si>
    <t>TJ Červený Kostelec</t>
  </si>
  <si>
    <t>Diviš Zdeněk</t>
  </si>
  <si>
    <t>SKP Hradec Králové</t>
  </si>
  <si>
    <t>Beránek Ladislav</t>
  </si>
  <si>
    <t>Slavík Jiří</t>
  </si>
  <si>
    <t>KK Dobruška</t>
  </si>
  <si>
    <t>Vondráček Ivan</t>
  </si>
  <si>
    <t>Rolf Aleš</t>
  </si>
  <si>
    <t>TJ Nová Paka</t>
  </si>
  <si>
    <t>Čihák Martin</t>
  </si>
  <si>
    <t>Kindl Roman</t>
  </si>
  <si>
    <t>SKK Třebechovice</t>
  </si>
  <si>
    <t>Plaňanský Agaton</t>
  </si>
  <si>
    <t>Rozhodčí:</t>
  </si>
  <si>
    <t>Bořek Fikar</t>
  </si>
  <si>
    <t xml:space="preserve"> </t>
  </si>
  <si>
    <t>Mistrovství Královehradeckého kraje</t>
  </si>
  <si>
    <t>18.02.1012</t>
  </si>
  <si>
    <t>č. průkazky</t>
  </si>
  <si>
    <t>Dor</t>
  </si>
  <si>
    <t>Plšek Marek</t>
  </si>
  <si>
    <t>Filip Ivan</t>
  </si>
  <si>
    <t>Kováčik Martin</t>
  </si>
  <si>
    <t>Erben Ladislav</t>
  </si>
  <si>
    <t>Ringel David</t>
  </si>
  <si>
    <t>Vrchl.náhr. OS TU</t>
  </si>
  <si>
    <t>Žoudlík Marek</t>
  </si>
  <si>
    <t>Ryzák David</t>
  </si>
  <si>
    <t>Roubal Jan</t>
  </si>
  <si>
    <t>Červený Kostelec</t>
  </si>
  <si>
    <t xml:space="preserve">Neumann David </t>
  </si>
  <si>
    <t>Pavelka Jan</t>
  </si>
  <si>
    <t>nemoc</t>
  </si>
  <si>
    <t>Portyšová Nikola</t>
  </si>
  <si>
    <t>Brožková Nina</t>
  </si>
  <si>
    <t>Morávková Marie</t>
  </si>
  <si>
    <t>Vítková Kateřina</t>
  </si>
  <si>
    <t>Lokvencová Anna</t>
  </si>
  <si>
    <t>Vaňková Hana</t>
  </si>
  <si>
    <t>Dušková Petra</t>
  </si>
  <si>
    <t>Prokopová Tereza</t>
  </si>
  <si>
    <t>Vrchlabí 18.02.12</t>
  </si>
  <si>
    <t>Ředitel turnaje</t>
  </si>
  <si>
    <t>Hobl Zdeněk</t>
  </si>
  <si>
    <t>Rozhodčí</t>
  </si>
  <si>
    <t>Horáčková Zdenka</t>
  </si>
  <si>
    <t xml:space="preserve">Hlavní rozhodčí </t>
  </si>
  <si>
    <t>Dymáček Josef I/0108</t>
  </si>
  <si>
    <t xml:space="preserve"> ŽÁKYNĚ</t>
  </si>
  <si>
    <t xml:space="preserve">ŽÁCI  </t>
  </si>
  <si>
    <t>Č.Kostelec</t>
  </si>
  <si>
    <t>Krajské přebory, Rychnov n/Kn - JUNIOŘI 2012</t>
  </si>
  <si>
    <t>Mrkos Ondřej</t>
  </si>
  <si>
    <t>Neumann Daniel</t>
  </si>
  <si>
    <t>Bičiště Jan</t>
  </si>
  <si>
    <t>Hradec Králové</t>
  </si>
  <si>
    <t>Drábek Jiří</t>
  </si>
  <si>
    <t>Bartoníček Martin</t>
  </si>
  <si>
    <t>Tulka Vojtěch</t>
  </si>
  <si>
    <t>Palička Tomáš</t>
  </si>
  <si>
    <t>Solnice</t>
  </si>
  <si>
    <t>Seniura Jakub</t>
  </si>
  <si>
    <t>Rychnov</t>
  </si>
  <si>
    <t>Neumann Luboš</t>
  </si>
  <si>
    <t>Vlček Michal</t>
  </si>
  <si>
    <t>Trýzna Lukáš</t>
  </si>
  <si>
    <t>Portyš Petr</t>
  </si>
  <si>
    <t>Roza Jan</t>
  </si>
  <si>
    <t>Poříčí</t>
  </si>
  <si>
    <t>Kamenický Martin</t>
  </si>
  <si>
    <t>Vošvrda Kamil</t>
  </si>
  <si>
    <t>České Meziříčí</t>
  </si>
  <si>
    <t>Balcar Daniel</t>
  </si>
  <si>
    <t>FINÁLE</t>
  </si>
  <si>
    <t>Kval</t>
  </si>
  <si>
    <t>V Rychnově nad Kněžnou 19.2.2012</t>
  </si>
  <si>
    <t>Kategorie: juniorky</t>
  </si>
  <si>
    <t>Pristandová Nela</t>
  </si>
  <si>
    <t>Nožičková Michaela</t>
  </si>
  <si>
    <t>Moravcová Lucie</t>
  </si>
  <si>
    <t>Stránská Karolína</t>
  </si>
  <si>
    <t>Divišová Michaela st.</t>
  </si>
  <si>
    <t>Majerová Šárka</t>
  </si>
  <si>
    <t>Hercíková Monika</t>
  </si>
  <si>
    <t>Vlčková Petra</t>
  </si>
  <si>
    <t>Divišová Michaela ml.</t>
  </si>
  <si>
    <t>Krajské místrovství jednotlivců 2012 - Hradec Králové 19. 2. 2012</t>
  </si>
  <si>
    <t>Kategorie: seniorky</t>
  </si>
  <si>
    <t>Kolářová Marie</t>
  </si>
  <si>
    <t>Adamů Dana</t>
  </si>
  <si>
    <t>Šedivá Alena</t>
  </si>
  <si>
    <t>Pírková Radomila</t>
  </si>
  <si>
    <t>Moravcová Věra</t>
  </si>
  <si>
    <t xml:space="preserve">TJ Start Rychnov n. K. </t>
  </si>
  <si>
    <t xml:space="preserve">Kuhová Marie </t>
  </si>
  <si>
    <t>Krulišová Václava</t>
  </si>
  <si>
    <t>Trýznová Alena</t>
  </si>
  <si>
    <t>Frydrychová Marie</t>
  </si>
  <si>
    <t>Běťáková Renata</t>
  </si>
  <si>
    <t>Schusterová Eva</t>
  </si>
  <si>
    <t>TJ Červený  Kostelec</t>
  </si>
  <si>
    <t>Krajské místrovství jednotlivců 2012 - Hradec Králové 18. 2. 2012</t>
  </si>
  <si>
    <t xml:space="preserve">Kategorie: ženy </t>
  </si>
  <si>
    <t>pořadí</t>
  </si>
  <si>
    <t>hráč - jméno</t>
  </si>
  <si>
    <t>dorážka</t>
  </si>
  <si>
    <t>CELKEM</t>
  </si>
  <si>
    <t>chyby</t>
  </si>
  <si>
    <t>Hrdinová Martina</t>
  </si>
  <si>
    <t>Cvejnová Aneta</t>
  </si>
  <si>
    <t>Kučerová Michaela</t>
  </si>
  <si>
    <t>Dufková Andrea</t>
  </si>
  <si>
    <t>Viková Dana</t>
  </si>
  <si>
    <t>Bezdíčková Ilona</t>
  </si>
  <si>
    <t>Cíglerová Tereza</t>
  </si>
  <si>
    <t>SK Solnice</t>
  </si>
  <si>
    <t>Bidrmanová Irena</t>
  </si>
  <si>
    <t>TJ Start Rychnov n.K.</t>
  </si>
  <si>
    <t>Říčařová Jaroslava</t>
  </si>
  <si>
    <t>TJ LOKO Trutnov</t>
  </si>
  <si>
    <t>Killarová Zdeňka</t>
  </si>
  <si>
    <t>Mankovecká Milena</t>
  </si>
  <si>
    <t>Abelová Petra</t>
  </si>
  <si>
    <t>Votočková Jana</t>
  </si>
  <si>
    <t>Tauchmanová Radka</t>
  </si>
  <si>
    <t>Novotná Margita</t>
  </si>
  <si>
    <t>SK Zálabák Smiřice</t>
  </si>
  <si>
    <t>Chrásková Michaela</t>
  </si>
  <si>
    <t>TJ Č. Kostelec</t>
  </si>
  <si>
    <t>Celkové výsledky</t>
  </si>
  <si>
    <t>kvalifik</t>
  </si>
  <si>
    <t>finále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</si>
</sst>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58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name val="Arial CE"/>
      <family val="2"/>
    </font>
    <font>
      <b/>
      <u val="single"/>
      <sz val="2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Arial CE"/>
      <family val="2"/>
    </font>
    <font>
      <b/>
      <i/>
      <sz val="18"/>
      <color indexed="8"/>
      <name val="Arial CE"/>
      <family val="2"/>
    </font>
    <font>
      <b/>
      <i/>
      <sz val="24"/>
      <color indexed="8"/>
      <name val="Arial CE"/>
      <family val="2"/>
    </font>
    <font>
      <sz val="16"/>
      <color indexed="10"/>
      <name val="Arial CE"/>
      <family val="2"/>
    </font>
    <font>
      <b/>
      <sz val="20"/>
      <name val="Arial CE"/>
      <family val="0"/>
    </font>
    <font>
      <b/>
      <sz val="14"/>
      <color indexed="8"/>
      <name val="Arial CE"/>
      <family val="0"/>
    </font>
    <font>
      <sz val="14"/>
      <color indexed="8"/>
      <name val="Arial CE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8"/>
      <name val="Calibri"/>
      <family val="2"/>
    </font>
    <font>
      <b/>
      <sz val="11"/>
      <color indexed="10"/>
      <name val="Comic Sans MS"/>
      <family val="4"/>
    </font>
    <font>
      <b/>
      <sz val="10"/>
      <color indexed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b/>
      <sz val="12"/>
      <color indexed="10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ashed"/>
    </border>
    <border>
      <left style="double"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double"/>
      <top style="double"/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 style="double"/>
      <top style="double"/>
      <bottom style="dashed"/>
    </border>
    <border>
      <left style="double"/>
      <right style="double"/>
      <top style="dashed"/>
      <bottom style="dashed"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 style="double"/>
      <top style="dashed"/>
      <bottom style="double"/>
    </border>
    <border>
      <left style="double"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 style="double"/>
      <top style="dashed"/>
      <bottom style="double"/>
    </border>
    <border>
      <left>
        <color indexed="63"/>
      </left>
      <right style="thin"/>
      <top style="dashed"/>
      <bottom style="double"/>
    </border>
    <border>
      <left>
        <color indexed="63"/>
      </left>
      <right style="double"/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42" fillId="18" borderId="0">
      <alignment/>
      <protection/>
    </xf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20" borderId="8" applyNumberFormat="0" applyAlignment="0" applyProtection="0"/>
    <xf numFmtId="0" fontId="19" fillId="20" borderId="9" applyNumberFormat="0" applyAlignment="0" applyProtection="0"/>
    <xf numFmtId="0" fontId="20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3" fillId="0" borderId="0" xfId="52" applyFont="1" applyAlignment="1">
      <alignment horizontal="center"/>
      <protection/>
    </xf>
    <xf numFmtId="0" fontId="1" fillId="0" borderId="0" xfId="52" applyAlignment="1">
      <alignment horizontal="center"/>
      <protection/>
    </xf>
    <xf numFmtId="0" fontId="1" fillId="0" borderId="0" xfId="52">
      <alignment/>
      <protection/>
    </xf>
    <xf numFmtId="0" fontId="24" fillId="20" borderId="10" xfId="52" applyFont="1" applyFill="1" applyBorder="1" applyAlignment="1">
      <alignment horizontal="center"/>
      <protection/>
    </xf>
    <xf numFmtId="0" fontId="24" fillId="20" borderId="11" xfId="52" applyFont="1" applyFill="1" applyBorder="1" applyAlignment="1">
      <alignment horizontal="center"/>
      <protection/>
    </xf>
    <xf numFmtId="0" fontId="24" fillId="20" borderId="12" xfId="52" applyFont="1" applyFill="1" applyBorder="1" applyAlignment="1">
      <alignment horizontal="center"/>
      <protection/>
    </xf>
    <xf numFmtId="0" fontId="1" fillId="0" borderId="13" xfId="52" applyBorder="1">
      <alignment/>
      <protection/>
    </xf>
    <xf numFmtId="0" fontId="1" fillId="0" borderId="14" xfId="52" applyFont="1" applyBorder="1" applyAlignment="1">
      <alignment horizontal="right" vertical="center"/>
      <protection/>
    </xf>
    <xf numFmtId="0" fontId="25" fillId="0" borderId="15" xfId="52" applyFont="1" applyBorder="1" applyAlignment="1" applyProtection="1">
      <alignment vertical="center"/>
      <protection locked="0"/>
    </xf>
    <xf numFmtId="0" fontId="1" fillId="0" borderId="15" xfId="52" applyFont="1" applyBorder="1" applyAlignment="1" applyProtection="1">
      <alignment vertical="center"/>
      <protection locked="0"/>
    </xf>
    <xf numFmtId="0" fontId="1" fillId="0" borderId="15" xfId="52" applyBorder="1" applyAlignment="1" applyProtection="1">
      <alignment horizontal="center" vertical="center"/>
      <protection locked="0"/>
    </xf>
    <xf numFmtId="0" fontId="1" fillId="0" borderId="15" xfId="52" applyBorder="1" applyAlignment="1" applyProtection="1">
      <alignment horizontal="center" vertical="center"/>
      <protection/>
    </xf>
    <xf numFmtId="0" fontId="1" fillId="0" borderId="15" xfId="52" applyFont="1" applyBorder="1" applyAlignment="1" applyProtection="1">
      <alignment horizontal="center" vertical="center"/>
      <protection/>
    </xf>
    <xf numFmtId="0" fontId="26" fillId="0" borderId="16" xfId="52" applyFont="1" applyBorder="1" applyAlignment="1" applyProtection="1">
      <alignment horizontal="center" vertical="center"/>
      <protection/>
    </xf>
    <xf numFmtId="0" fontId="1" fillId="0" borderId="13" xfId="52" applyBorder="1" applyAlignment="1">
      <alignment vertical="center"/>
      <protection/>
    </xf>
    <xf numFmtId="0" fontId="1" fillId="17" borderId="17" xfId="52" applyFill="1" applyBorder="1" applyAlignment="1" applyProtection="1">
      <alignment horizontal="center" vertical="center"/>
      <protection locked="0"/>
    </xf>
    <xf numFmtId="0" fontId="1" fillId="17" borderId="15" xfId="52" applyFill="1" applyBorder="1" applyAlignment="1" applyProtection="1">
      <alignment horizontal="center" vertical="center"/>
      <protection locked="0"/>
    </xf>
    <xf numFmtId="0" fontId="1" fillId="8" borderId="15" xfId="52" applyFill="1" applyBorder="1" applyAlignment="1" applyProtection="1">
      <alignment horizontal="center" vertical="center"/>
      <protection locked="0"/>
    </xf>
    <xf numFmtId="0" fontId="1" fillId="4" borderId="15" xfId="52" applyFill="1" applyBorder="1" applyAlignment="1" applyProtection="1">
      <alignment horizontal="center" vertical="center"/>
      <protection locked="0"/>
    </xf>
    <xf numFmtId="0" fontId="1" fillId="3" borderId="15" xfId="52" applyFill="1" applyBorder="1" applyAlignment="1" applyProtection="1">
      <alignment horizontal="center" vertical="center"/>
      <protection locked="0"/>
    </xf>
    <xf numFmtId="0" fontId="1" fillId="3" borderId="16" xfId="52" applyFill="1" applyBorder="1" applyAlignment="1" applyProtection="1">
      <alignment horizontal="center" vertical="center"/>
      <protection locked="0"/>
    </xf>
    <xf numFmtId="0" fontId="1" fillId="0" borderId="0" xfId="52" applyAlignment="1">
      <alignment vertical="center"/>
      <protection/>
    </xf>
    <xf numFmtId="0" fontId="1" fillId="0" borderId="14" xfId="52" applyBorder="1" applyAlignment="1">
      <alignment horizontal="right" vertical="center"/>
      <protection/>
    </xf>
    <xf numFmtId="0" fontId="1" fillId="0" borderId="15" xfId="52" applyBorder="1" applyAlignment="1" applyProtection="1">
      <alignment vertical="center"/>
      <protection locked="0"/>
    </xf>
    <xf numFmtId="0" fontId="28" fillId="0" borderId="0" xfId="49" applyFont="1" applyAlignment="1">
      <alignment horizontal="left"/>
      <protection/>
    </xf>
    <xf numFmtId="0" fontId="0" fillId="0" borderId="0" xfId="49">
      <alignment/>
      <protection/>
    </xf>
    <xf numFmtId="0" fontId="29" fillId="0" borderId="18" xfId="49" applyFont="1" applyBorder="1" applyAlignment="1">
      <alignment horizontal="center"/>
      <protection/>
    </xf>
    <xf numFmtId="0" fontId="29" fillId="0" borderId="19" xfId="49" applyFont="1" applyBorder="1" applyAlignment="1">
      <alignment horizontal="center"/>
      <protection/>
    </xf>
    <xf numFmtId="0" fontId="29" fillId="0" borderId="0" xfId="49" applyFont="1">
      <alignment/>
      <protection/>
    </xf>
    <xf numFmtId="0" fontId="29" fillId="0" borderId="20" xfId="49" applyFont="1" applyBorder="1" applyAlignment="1">
      <alignment horizontal="center"/>
      <protection/>
    </xf>
    <xf numFmtId="0" fontId="30" fillId="7" borderId="18" xfId="49" applyFont="1" applyFill="1" applyBorder="1" applyAlignment="1">
      <alignment horizontal="center"/>
      <protection/>
    </xf>
    <xf numFmtId="0" fontId="30" fillId="7" borderId="21" xfId="49" applyFont="1" applyFill="1" applyBorder="1" applyAlignment="1">
      <alignment horizontal="center"/>
      <protection/>
    </xf>
    <xf numFmtId="0" fontId="31" fillId="7" borderId="22" xfId="47" applyFont="1" applyFill="1" applyBorder="1">
      <alignment/>
      <protection/>
    </xf>
    <xf numFmtId="49" fontId="31" fillId="7" borderId="23" xfId="47" applyNumberFormat="1" applyFont="1" applyFill="1" applyBorder="1" applyAlignment="1">
      <alignment horizontal="center"/>
      <protection/>
    </xf>
    <xf numFmtId="0" fontId="30" fillId="7" borderId="18" xfId="49" applyFont="1" applyFill="1" applyBorder="1">
      <alignment/>
      <protection/>
    </xf>
    <xf numFmtId="0" fontId="32" fillId="7" borderId="22" xfId="47" applyFont="1" applyFill="1" applyBorder="1">
      <alignment/>
      <protection/>
    </xf>
    <xf numFmtId="0" fontId="30" fillId="7" borderId="24" xfId="49" applyFont="1" applyFill="1" applyBorder="1" applyAlignment="1">
      <alignment horizontal="center"/>
      <protection/>
    </xf>
    <xf numFmtId="0" fontId="32" fillId="7" borderId="25" xfId="47" applyFont="1" applyFill="1" applyBorder="1">
      <alignment/>
      <protection/>
    </xf>
    <xf numFmtId="49" fontId="31" fillId="7" borderId="26" xfId="47" applyNumberFormat="1" applyFont="1" applyFill="1" applyBorder="1" applyAlignment="1">
      <alignment horizontal="center"/>
      <protection/>
    </xf>
    <xf numFmtId="0" fontId="0" fillId="0" borderId="18" xfId="49" applyFill="1" applyBorder="1" applyAlignment="1">
      <alignment horizontal="center"/>
      <protection/>
    </xf>
    <xf numFmtId="0" fontId="0" fillId="0" borderId="21" xfId="49" applyFill="1" applyBorder="1" applyAlignment="1">
      <alignment horizontal="center"/>
      <protection/>
    </xf>
    <xf numFmtId="0" fontId="25" fillId="0" borderId="22" xfId="47" applyFont="1" applyFill="1" applyBorder="1">
      <alignment/>
      <protection/>
    </xf>
    <xf numFmtId="49" fontId="33" fillId="0" borderId="26" xfId="47" applyNumberFormat="1" applyFont="1" applyFill="1" applyBorder="1" applyAlignment="1">
      <alignment horizontal="center"/>
      <protection/>
    </xf>
    <xf numFmtId="0" fontId="0" fillId="0" borderId="18" xfId="49" applyFill="1" applyBorder="1">
      <alignment/>
      <protection/>
    </xf>
    <xf numFmtId="49" fontId="33" fillId="0" borderId="23" xfId="47" applyNumberFormat="1" applyFont="1" applyFill="1" applyBorder="1" applyAlignment="1">
      <alignment horizontal="center"/>
      <protection/>
    </xf>
    <xf numFmtId="0" fontId="0" fillId="0" borderId="0" xfId="49" applyFont="1">
      <alignment/>
      <protection/>
    </xf>
    <xf numFmtId="0" fontId="33" fillId="0" borderId="22" xfId="47" applyFont="1" applyFill="1" applyBorder="1">
      <alignment/>
      <protection/>
    </xf>
    <xf numFmtId="0" fontId="0" fillId="0" borderId="18" xfId="49" applyFont="1" applyFill="1" applyBorder="1" applyAlignment="1">
      <alignment horizontal="center"/>
      <protection/>
    </xf>
    <xf numFmtId="0" fontId="0" fillId="0" borderId="21" xfId="49" applyFont="1" applyFill="1" applyBorder="1" applyAlignment="1">
      <alignment horizontal="center"/>
      <protection/>
    </xf>
    <xf numFmtId="0" fontId="0" fillId="0" borderId="18" xfId="49" applyFont="1" applyFill="1" applyBorder="1">
      <alignment/>
      <protection/>
    </xf>
    <xf numFmtId="0" fontId="0" fillId="0" borderId="0" xfId="49" applyAlignment="1">
      <alignment horizontal="center"/>
      <protection/>
    </xf>
    <xf numFmtId="0" fontId="34" fillId="0" borderId="0" xfId="50" applyFont="1" applyBorder="1" applyAlignment="1">
      <alignment horizontal="center"/>
      <protection/>
    </xf>
    <xf numFmtId="0" fontId="1" fillId="0" borderId="0" xfId="50" applyBorder="1" applyAlignment="1">
      <alignment horizontal="center"/>
      <protection/>
    </xf>
    <xf numFmtId="0" fontId="1" fillId="0" borderId="0" xfId="50" applyBorder="1">
      <alignment/>
      <protection/>
    </xf>
    <xf numFmtId="0" fontId="1" fillId="0" borderId="0" xfId="50">
      <alignment/>
      <protection/>
    </xf>
    <xf numFmtId="0" fontId="35" fillId="0" borderId="0" xfId="50" applyFont="1" applyAlignment="1">
      <alignment wrapText="1" shrinkToFit="1"/>
      <protection/>
    </xf>
    <xf numFmtId="0" fontId="35" fillId="0" borderId="27" xfId="50" applyFont="1" applyBorder="1" applyAlignment="1">
      <alignment wrapText="1" shrinkToFit="1"/>
      <protection/>
    </xf>
    <xf numFmtId="0" fontId="1" fillId="0" borderId="0" xfId="50" applyAlignment="1">
      <alignment horizontal="center"/>
      <protection/>
    </xf>
    <xf numFmtId="0" fontId="1" fillId="20" borderId="28" xfId="50" applyFill="1" applyBorder="1" applyAlignment="1">
      <alignment horizontal="center"/>
      <protection/>
    </xf>
    <xf numFmtId="0" fontId="1" fillId="0" borderId="29" xfId="50" applyFill="1" applyBorder="1" applyAlignment="1">
      <alignment horizontal="center"/>
      <protection/>
    </xf>
    <xf numFmtId="0" fontId="1" fillId="25" borderId="30" xfId="50" applyFill="1" applyBorder="1" applyAlignment="1">
      <alignment horizontal="left"/>
      <protection/>
    </xf>
    <xf numFmtId="0" fontId="1" fillId="0" borderId="30" xfId="50" applyFill="1" applyBorder="1" applyAlignment="1">
      <alignment horizontal="center"/>
      <protection/>
    </xf>
    <xf numFmtId="0" fontId="1" fillId="17" borderId="30" xfId="50" applyFill="1" applyBorder="1" applyAlignment="1">
      <alignment horizontal="center"/>
      <protection/>
    </xf>
    <xf numFmtId="0" fontId="1" fillId="0" borderId="15" xfId="50" applyFill="1" applyBorder="1" applyAlignment="1">
      <alignment horizontal="center"/>
      <protection/>
    </xf>
    <xf numFmtId="0" fontId="1" fillId="0" borderId="15" xfId="50" applyFill="1" applyBorder="1" applyAlignment="1">
      <alignment horizontal="left"/>
      <protection/>
    </xf>
    <xf numFmtId="0" fontId="1" fillId="17" borderId="15" xfId="50" applyFill="1" applyBorder="1" applyAlignment="1">
      <alignment horizontal="center"/>
      <protection/>
    </xf>
    <xf numFmtId="0" fontId="1" fillId="17" borderId="29" xfId="50" applyFill="1" applyBorder="1" applyAlignment="1">
      <alignment horizontal="center"/>
      <protection/>
    </xf>
    <xf numFmtId="0" fontId="1" fillId="25" borderId="15" xfId="50" applyFill="1" applyBorder="1" applyAlignment="1">
      <alignment horizontal="left"/>
      <protection/>
    </xf>
    <xf numFmtId="0" fontId="1" fillId="0" borderId="29" xfId="50" applyFill="1" applyBorder="1" applyAlignment="1">
      <alignment horizontal="left"/>
      <protection/>
    </xf>
    <xf numFmtId="0" fontId="1" fillId="0" borderId="0" xfId="50" applyFont="1">
      <alignment/>
      <protection/>
    </xf>
    <xf numFmtId="0" fontId="1" fillId="0" borderId="0" xfId="50" applyAlignment="1">
      <alignment horizontal="left"/>
      <protection/>
    </xf>
    <xf numFmtId="0" fontId="37" fillId="0" borderId="0" xfId="53" applyFont="1" applyAlignment="1">
      <alignment horizontal="centerContinuous"/>
      <protection/>
    </xf>
    <xf numFmtId="0" fontId="38" fillId="0" borderId="0" xfId="53" applyFont="1" applyAlignment="1">
      <alignment horizontal="centerContinuous"/>
      <protection/>
    </xf>
    <xf numFmtId="0" fontId="38" fillId="0" borderId="0" xfId="53" applyFont="1">
      <alignment/>
      <protection/>
    </xf>
    <xf numFmtId="0" fontId="39" fillId="0" borderId="0" xfId="53" applyFont="1" applyAlignment="1">
      <alignment horizontal="centerContinuous"/>
      <protection/>
    </xf>
    <xf numFmtId="0" fontId="40" fillId="0" borderId="0" xfId="53" applyFont="1" applyFill="1" applyBorder="1" applyAlignment="1">
      <alignment/>
      <protection/>
    </xf>
    <xf numFmtId="0" fontId="40" fillId="8" borderId="31" xfId="53" applyFont="1" applyFill="1" applyBorder="1" applyAlignment="1">
      <alignment horizontal="center"/>
      <protection/>
    </xf>
    <xf numFmtId="0" fontId="40" fillId="7" borderId="32" xfId="53" applyFont="1" applyFill="1" applyBorder="1" applyAlignment="1">
      <alignment horizontal="center"/>
      <protection/>
    </xf>
    <xf numFmtId="0" fontId="40" fillId="7" borderId="33" xfId="53" applyFont="1" applyFill="1" applyBorder="1" applyAlignment="1">
      <alignment horizontal="center"/>
      <protection/>
    </xf>
    <xf numFmtId="0" fontId="40" fillId="7" borderId="34" xfId="53" applyFont="1" applyFill="1" applyBorder="1" applyAlignment="1">
      <alignment horizontal="center"/>
      <protection/>
    </xf>
    <xf numFmtId="0" fontId="40" fillId="7" borderId="35" xfId="53" applyFont="1" applyFill="1" applyBorder="1" applyAlignment="1">
      <alignment horizontal="center"/>
      <protection/>
    </xf>
    <xf numFmtId="0" fontId="40" fillId="6" borderId="32" xfId="53" applyFont="1" applyFill="1" applyBorder="1" applyAlignment="1">
      <alignment horizontal="center"/>
      <protection/>
    </xf>
    <xf numFmtId="0" fontId="40" fillId="6" borderId="33" xfId="53" applyFont="1" applyFill="1" applyBorder="1" applyAlignment="1">
      <alignment horizontal="center"/>
      <protection/>
    </xf>
    <xf numFmtId="0" fontId="40" fillId="6" borderId="34" xfId="53" applyFont="1" applyFill="1" applyBorder="1" applyAlignment="1">
      <alignment horizontal="center"/>
      <protection/>
    </xf>
    <xf numFmtId="0" fontId="40" fillId="6" borderId="35" xfId="53" applyFont="1" applyFill="1" applyBorder="1" applyAlignment="1">
      <alignment horizontal="center"/>
      <protection/>
    </xf>
    <xf numFmtId="0" fontId="40" fillId="5" borderId="32" xfId="53" applyFont="1" applyFill="1" applyBorder="1" applyAlignment="1">
      <alignment horizontal="center"/>
      <protection/>
    </xf>
    <xf numFmtId="0" fontId="40" fillId="5" borderId="33" xfId="53" applyFont="1" applyFill="1" applyBorder="1" applyAlignment="1">
      <alignment horizontal="center"/>
      <protection/>
    </xf>
    <xf numFmtId="0" fontId="40" fillId="5" borderId="34" xfId="53" applyFont="1" applyFill="1" applyBorder="1" applyAlignment="1">
      <alignment horizontal="center"/>
      <protection/>
    </xf>
    <xf numFmtId="0" fontId="40" fillId="5" borderId="35" xfId="53" applyFont="1" applyFill="1" applyBorder="1" applyAlignment="1">
      <alignment horizontal="center"/>
      <protection/>
    </xf>
    <xf numFmtId="0" fontId="40" fillId="4" borderId="32" xfId="53" applyFont="1" applyFill="1" applyBorder="1" applyAlignment="1">
      <alignment horizontal="center"/>
      <protection/>
    </xf>
    <xf numFmtId="0" fontId="40" fillId="4" borderId="33" xfId="53" applyFont="1" applyFill="1" applyBorder="1" applyAlignment="1">
      <alignment horizontal="center"/>
      <protection/>
    </xf>
    <xf numFmtId="0" fontId="40" fillId="4" borderId="34" xfId="53" applyFont="1" applyFill="1" applyBorder="1" applyAlignment="1">
      <alignment horizontal="center"/>
      <protection/>
    </xf>
    <xf numFmtId="0" fontId="40" fillId="4" borderId="35" xfId="53" applyFont="1" applyFill="1" applyBorder="1" applyAlignment="1">
      <alignment horizontal="center"/>
      <protection/>
    </xf>
    <xf numFmtId="0" fontId="40" fillId="3" borderId="32" xfId="53" applyFont="1" applyFill="1" applyBorder="1" applyAlignment="1">
      <alignment horizontal="center"/>
      <protection/>
    </xf>
    <xf numFmtId="0" fontId="40" fillId="3" borderId="33" xfId="53" applyFont="1" applyFill="1" applyBorder="1" applyAlignment="1">
      <alignment horizontal="center"/>
      <protection/>
    </xf>
    <xf numFmtId="0" fontId="40" fillId="3" borderId="34" xfId="53" applyFont="1" applyFill="1" applyBorder="1" applyAlignment="1">
      <alignment horizontal="center"/>
      <protection/>
    </xf>
    <xf numFmtId="0" fontId="40" fillId="3" borderId="35" xfId="53" applyFont="1" applyFill="1" applyBorder="1" applyAlignment="1">
      <alignment horizontal="center"/>
      <protection/>
    </xf>
    <xf numFmtId="0" fontId="40" fillId="8" borderId="36" xfId="53" applyFont="1" applyFill="1" applyBorder="1" applyAlignment="1">
      <alignment horizontal="center"/>
      <protection/>
    </xf>
    <xf numFmtId="0" fontId="40" fillId="7" borderId="37" xfId="53" applyFont="1" applyFill="1" applyBorder="1">
      <alignment/>
      <protection/>
    </xf>
    <xf numFmtId="0" fontId="38" fillId="17" borderId="38" xfId="53" applyFont="1" applyFill="1" applyBorder="1">
      <alignment/>
      <protection/>
    </xf>
    <xf numFmtId="0" fontId="38" fillId="17" borderId="39" xfId="53" applyFont="1" applyFill="1" applyBorder="1">
      <alignment/>
      <protection/>
    </xf>
    <xf numFmtId="0" fontId="38" fillId="17" borderId="40" xfId="53" applyFont="1" applyFill="1" applyBorder="1">
      <alignment/>
      <protection/>
    </xf>
    <xf numFmtId="0" fontId="38" fillId="7" borderId="38" xfId="53" applyFont="1" applyFill="1" applyBorder="1">
      <alignment/>
      <protection/>
    </xf>
    <xf numFmtId="0" fontId="38" fillId="7" borderId="41" xfId="53" applyFont="1" applyFill="1" applyBorder="1">
      <alignment/>
      <protection/>
    </xf>
    <xf numFmtId="0" fontId="38" fillId="7" borderId="39" xfId="53" applyFont="1" applyFill="1" applyBorder="1">
      <alignment/>
      <protection/>
    </xf>
    <xf numFmtId="0" fontId="38" fillId="7" borderId="40" xfId="53" applyFont="1" applyFill="1" applyBorder="1">
      <alignment/>
      <protection/>
    </xf>
    <xf numFmtId="0" fontId="38" fillId="6" borderId="38" xfId="53" applyFont="1" applyFill="1" applyBorder="1">
      <alignment/>
      <protection/>
    </xf>
    <xf numFmtId="0" fontId="38" fillId="6" borderId="41" xfId="53" applyFont="1" applyFill="1" applyBorder="1">
      <alignment/>
      <protection/>
    </xf>
    <xf numFmtId="0" fontId="38" fillId="6" borderId="39" xfId="53" applyFont="1" applyFill="1" applyBorder="1">
      <alignment/>
      <protection/>
    </xf>
    <xf numFmtId="0" fontId="38" fillId="6" borderId="40" xfId="53" applyFont="1" applyFill="1" applyBorder="1">
      <alignment/>
      <protection/>
    </xf>
    <xf numFmtId="0" fontId="38" fillId="5" borderId="38" xfId="53" applyFont="1" applyFill="1" applyBorder="1">
      <alignment/>
      <protection/>
    </xf>
    <xf numFmtId="0" fontId="38" fillId="5" borderId="41" xfId="53" applyFont="1" applyFill="1" applyBorder="1">
      <alignment/>
      <protection/>
    </xf>
    <xf numFmtId="0" fontId="38" fillId="5" borderId="39" xfId="53" applyFont="1" applyFill="1" applyBorder="1">
      <alignment/>
      <protection/>
    </xf>
    <xf numFmtId="0" fontId="38" fillId="5" borderId="40" xfId="53" applyFont="1" applyFill="1" applyBorder="1">
      <alignment/>
      <protection/>
    </xf>
    <xf numFmtId="0" fontId="38" fillId="4" borderId="38" xfId="53" applyFont="1" applyFill="1" applyBorder="1">
      <alignment/>
      <protection/>
    </xf>
    <xf numFmtId="0" fontId="38" fillId="4" borderId="39" xfId="53" applyFont="1" applyFill="1" applyBorder="1">
      <alignment/>
      <protection/>
    </xf>
    <xf numFmtId="0" fontId="38" fillId="4" borderId="40" xfId="53" applyFont="1" applyFill="1" applyBorder="1">
      <alignment/>
      <protection/>
    </xf>
    <xf numFmtId="0" fontId="38" fillId="3" borderId="38" xfId="53" applyFont="1" applyFill="1" applyBorder="1">
      <alignment/>
      <protection/>
    </xf>
    <xf numFmtId="0" fontId="38" fillId="3" borderId="39" xfId="53" applyFont="1" applyFill="1" applyBorder="1">
      <alignment/>
      <protection/>
    </xf>
    <xf numFmtId="0" fontId="38" fillId="3" borderId="40" xfId="53" applyFont="1" applyFill="1" applyBorder="1">
      <alignment/>
      <protection/>
    </xf>
    <xf numFmtId="0" fontId="38" fillId="8" borderId="42" xfId="53" applyFont="1" applyFill="1" applyBorder="1">
      <alignment/>
      <protection/>
    </xf>
    <xf numFmtId="0" fontId="41" fillId="6" borderId="37" xfId="53" applyFont="1" applyFill="1" applyBorder="1">
      <alignment/>
      <protection/>
    </xf>
    <xf numFmtId="0" fontId="40" fillId="7" borderId="43" xfId="53" applyFont="1" applyFill="1" applyBorder="1">
      <alignment/>
      <protection/>
    </xf>
    <xf numFmtId="0" fontId="38" fillId="17" borderId="44" xfId="53" applyFont="1" applyFill="1" applyBorder="1">
      <alignment/>
      <protection/>
    </xf>
    <xf numFmtId="0" fontId="38" fillId="17" borderId="45" xfId="53" applyFont="1" applyFill="1" applyBorder="1">
      <alignment/>
      <protection/>
    </xf>
    <xf numFmtId="0" fontId="38" fillId="17" borderId="46" xfId="53" applyFont="1" applyFill="1" applyBorder="1">
      <alignment/>
      <protection/>
    </xf>
    <xf numFmtId="0" fontId="38" fillId="7" borderId="44" xfId="53" applyFont="1" applyFill="1" applyBorder="1">
      <alignment/>
      <protection/>
    </xf>
    <xf numFmtId="0" fontId="38" fillId="7" borderId="47" xfId="53" applyFont="1" applyFill="1" applyBorder="1">
      <alignment/>
      <protection/>
    </xf>
    <xf numFmtId="0" fontId="38" fillId="7" borderId="45" xfId="53" applyFont="1" applyFill="1" applyBorder="1">
      <alignment/>
      <protection/>
    </xf>
    <xf numFmtId="0" fontId="38" fillId="7" borderId="46" xfId="53" applyFont="1" applyFill="1" applyBorder="1">
      <alignment/>
      <protection/>
    </xf>
    <xf numFmtId="0" fontId="38" fillId="6" borderId="44" xfId="53" applyFont="1" applyFill="1" applyBorder="1">
      <alignment/>
      <protection/>
    </xf>
    <xf numFmtId="0" fontId="38" fillId="6" borderId="47" xfId="53" applyFont="1" applyFill="1" applyBorder="1">
      <alignment/>
      <protection/>
    </xf>
    <xf numFmtId="0" fontId="38" fillId="6" borderId="45" xfId="53" applyFont="1" applyFill="1" applyBorder="1">
      <alignment/>
      <protection/>
    </xf>
    <xf numFmtId="0" fontId="38" fillId="6" borderId="46" xfId="53" applyFont="1" applyFill="1" applyBorder="1">
      <alignment/>
      <protection/>
    </xf>
    <xf numFmtId="0" fontId="38" fillId="5" borderId="44" xfId="53" applyFont="1" applyFill="1" applyBorder="1">
      <alignment/>
      <protection/>
    </xf>
    <xf numFmtId="0" fontId="38" fillId="5" borderId="47" xfId="53" applyFont="1" applyFill="1" applyBorder="1">
      <alignment/>
      <protection/>
    </xf>
    <xf numFmtId="0" fontId="38" fillId="5" borderId="45" xfId="53" applyFont="1" applyFill="1" applyBorder="1">
      <alignment/>
      <protection/>
    </xf>
    <xf numFmtId="0" fontId="38" fillId="5" borderId="46" xfId="53" applyFont="1" applyFill="1" applyBorder="1">
      <alignment/>
      <protection/>
    </xf>
    <xf numFmtId="0" fontId="38" fillId="4" borderId="44" xfId="53" applyFont="1" applyFill="1" applyBorder="1">
      <alignment/>
      <protection/>
    </xf>
    <xf numFmtId="0" fontId="38" fillId="4" borderId="45" xfId="53" applyFont="1" applyFill="1" applyBorder="1">
      <alignment/>
      <protection/>
    </xf>
    <xf numFmtId="0" fontId="38" fillId="4" borderId="46" xfId="53" applyFont="1" applyFill="1" applyBorder="1">
      <alignment/>
      <protection/>
    </xf>
    <xf numFmtId="0" fontId="38" fillId="3" borderId="44" xfId="53" applyFont="1" applyFill="1" applyBorder="1">
      <alignment/>
      <protection/>
    </xf>
    <xf numFmtId="0" fontId="38" fillId="3" borderId="45" xfId="53" applyFont="1" applyFill="1" applyBorder="1">
      <alignment/>
      <protection/>
    </xf>
    <xf numFmtId="0" fontId="38" fillId="3" borderId="46" xfId="53" applyFont="1" applyFill="1" applyBorder="1">
      <alignment/>
      <protection/>
    </xf>
    <xf numFmtId="0" fontId="38" fillId="8" borderId="48" xfId="53" applyFont="1" applyFill="1" applyBorder="1">
      <alignment/>
      <protection/>
    </xf>
    <xf numFmtId="0" fontId="41" fillId="6" borderId="43" xfId="53" applyFont="1" applyFill="1" applyBorder="1">
      <alignment/>
      <protection/>
    </xf>
    <xf numFmtId="0" fontId="40" fillId="7" borderId="49" xfId="53" applyFont="1" applyFill="1" applyBorder="1">
      <alignment/>
      <protection/>
    </xf>
    <xf numFmtId="0" fontId="38" fillId="17" borderId="50" xfId="53" applyFont="1" applyFill="1" applyBorder="1">
      <alignment/>
      <protection/>
    </xf>
    <xf numFmtId="0" fontId="38" fillId="17" borderId="51" xfId="53" applyFont="1" applyFill="1" applyBorder="1">
      <alignment/>
      <protection/>
    </xf>
    <xf numFmtId="0" fontId="38" fillId="17" borderId="52" xfId="53" applyFont="1" applyFill="1" applyBorder="1">
      <alignment/>
      <protection/>
    </xf>
    <xf numFmtId="0" fontId="38" fillId="7" borderId="50" xfId="53" applyFont="1" applyFill="1" applyBorder="1">
      <alignment/>
      <protection/>
    </xf>
    <xf numFmtId="0" fontId="38" fillId="7" borderId="53" xfId="53" applyFont="1" applyFill="1" applyBorder="1">
      <alignment/>
      <protection/>
    </xf>
    <xf numFmtId="0" fontId="38" fillId="7" borderId="51" xfId="53" applyFont="1" applyFill="1" applyBorder="1">
      <alignment/>
      <protection/>
    </xf>
    <xf numFmtId="0" fontId="38" fillId="7" borderId="52" xfId="53" applyFont="1" applyFill="1" applyBorder="1">
      <alignment/>
      <protection/>
    </xf>
    <xf numFmtId="0" fontId="38" fillId="6" borderId="50" xfId="53" applyFont="1" applyFill="1" applyBorder="1">
      <alignment/>
      <protection/>
    </xf>
    <xf numFmtId="0" fontId="38" fillId="6" borderId="53" xfId="53" applyFont="1" applyFill="1" applyBorder="1">
      <alignment/>
      <protection/>
    </xf>
    <xf numFmtId="0" fontId="38" fillId="6" borderId="51" xfId="53" applyFont="1" applyFill="1" applyBorder="1">
      <alignment/>
      <protection/>
    </xf>
    <xf numFmtId="0" fontId="38" fillId="6" borderId="52" xfId="53" applyFont="1" applyFill="1" applyBorder="1">
      <alignment/>
      <protection/>
    </xf>
    <xf numFmtId="0" fontId="38" fillId="5" borderId="50" xfId="53" applyFont="1" applyFill="1" applyBorder="1">
      <alignment/>
      <protection/>
    </xf>
    <xf numFmtId="0" fontId="38" fillId="5" borderId="53" xfId="53" applyFont="1" applyFill="1" applyBorder="1">
      <alignment/>
      <protection/>
    </xf>
    <xf numFmtId="0" fontId="38" fillId="5" borderId="51" xfId="53" applyFont="1" applyFill="1" applyBorder="1">
      <alignment/>
      <protection/>
    </xf>
    <xf numFmtId="0" fontId="38" fillId="5" borderId="52" xfId="53" applyFont="1" applyFill="1" applyBorder="1">
      <alignment/>
      <protection/>
    </xf>
    <xf numFmtId="0" fontId="38" fillId="4" borderId="50" xfId="53" applyFont="1" applyFill="1" applyBorder="1">
      <alignment/>
      <protection/>
    </xf>
    <xf numFmtId="0" fontId="38" fillId="4" borderId="51" xfId="53" applyFont="1" applyFill="1" applyBorder="1">
      <alignment/>
      <protection/>
    </xf>
    <xf numFmtId="0" fontId="38" fillId="4" borderId="52" xfId="53" applyFont="1" applyFill="1" applyBorder="1">
      <alignment/>
      <protection/>
    </xf>
    <xf numFmtId="0" fontId="38" fillId="3" borderId="50" xfId="53" applyFont="1" applyFill="1" applyBorder="1">
      <alignment/>
      <protection/>
    </xf>
    <xf numFmtId="0" fontId="38" fillId="3" borderId="51" xfId="53" applyFont="1" applyFill="1" applyBorder="1">
      <alignment/>
      <protection/>
    </xf>
    <xf numFmtId="0" fontId="38" fillId="3" borderId="52" xfId="53" applyFont="1" applyFill="1" applyBorder="1">
      <alignment/>
      <protection/>
    </xf>
    <xf numFmtId="0" fontId="38" fillId="8" borderId="54" xfId="53" applyFont="1" applyFill="1" applyBorder="1">
      <alignment/>
      <protection/>
    </xf>
    <xf numFmtId="0" fontId="41" fillId="6" borderId="49" xfId="53" applyFont="1" applyFill="1" applyBorder="1">
      <alignment/>
      <protection/>
    </xf>
    <xf numFmtId="0" fontId="40" fillId="0" borderId="0" xfId="53" applyFont="1" applyFill="1" applyBorder="1">
      <alignment/>
      <protection/>
    </xf>
    <xf numFmtId="0" fontId="38" fillId="0" borderId="0" xfId="53" applyFont="1" applyFill="1" applyBorder="1">
      <alignment/>
      <protection/>
    </xf>
    <xf numFmtId="0" fontId="41" fillId="0" borderId="0" xfId="53" applyFont="1" applyFill="1" applyBorder="1">
      <alignment/>
      <protection/>
    </xf>
    <xf numFmtId="0" fontId="38" fillId="0" borderId="0" xfId="53" applyFont="1" applyFill="1">
      <alignment/>
      <protection/>
    </xf>
    <xf numFmtId="0" fontId="38" fillId="17" borderId="55" xfId="53" applyFont="1" applyFill="1" applyBorder="1">
      <alignment/>
      <protection/>
    </xf>
    <xf numFmtId="0" fontId="41" fillId="2" borderId="37" xfId="53" applyFont="1" applyFill="1" applyBorder="1">
      <alignment/>
      <protection/>
    </xf>
    <xf numFmtId="0" fontId="38" fillId="17" borderId="56" xfId="53" applyFont="1" applyFill="1" applyBorder="1">
      <alignment/>
      <protection/>
    </xf>
    <xf numFmtId="0" fontId="41" fillId="2" borderId="43" xfId="53" applyFont="1" applyFill="1" applyBorder="1">
      <alignment/>
      <protection/>
    </xf>
    <xf numFmtId="0" fontId="38" fillId="17" borderId="57" xfId="53" applyFont="1" applyFill="1" applyBorder="1">
      <alignment/>
      <protection/>
    </xf>
    <xf numFmtId="0" fontId="41" fillId="2" borderId="49" xfId="53" applyFont="1" applyFill="1" applyBorder="1">
      <alignment/>
      <protection/>
    </xf>
    <xf numFmtId="0" fontId="42" fillId="18" borderId="0" xfId="54" applyNumberFormat="1" applyFont="1" applyAlignment="1">
      <alignment horizontal="center"/>
      <protection/>
    </xf>
    <xf numFmtId="0" fontId="43" fillId="18" borderId="0" xfId="54" applyNumberFormat="1" applyFont="1">
      <alignment/>
      <protection/>
    </xf>
    <xf numFmtId="0" fontId="42" fillId="18" borderId="0" xfId="54" applyNumberFormat="1">
      <alignment/>
      <protection/>
    </xf>
    <xf numFmtId="0" fontId="44" fillId="18" borderId="0" xfId="54" applyNumberFormat="1" applyFont="1">
      <alignment/>
      <protection/>
    </xf>
    <xf numFmtId="0" fontId="45" fillId="18" borderId="0" xfId="54" applyNumberFormat="1" applyFont="1" applyAlignment="1">
      <alignment horizontal="center"/>
      <protection/>
    </xf>
    <xf numFmtId="0" fontId="46" fillId="18" borderId="0" xfId="54" applyNumberFormat="1" applyFont="1" applyAlignment="1">
      <alignment horizontal="left"/>
      <protection/>
    </xf>
    <xf numFmtId="0" fontId="44" fillId="18" borderId="0" xfId="54" applyNumberFormat="1" applyFont="1" applyAlignment="1">
      <alignment horizontal="center"/>
      <protection/>
    </xf>
    <xf numFmtId="14" fontId="42" fillId="18" borderId="0" xfId="54" applyNumberFormat="1" applyFont="1" applyAlignment="1">
      <alignment horizontal="center"/>
      <protection/>
    </xf>
    <xf numFmtId="14" fontId="46" fillId="18" borderId="0" xfId="54" applyNumberFormat="1" applyFont="1" applyAlignment="1">
      <alignment horizontal="center"/>
      <protection/>
    </xf>
    <xf numFmtId="14" fontId="47" fillId="18" borderId="0" xfId="54" applyNumberFormat="1" applyFont="1" applyAlignment="1">
      <alignment horizontal="left"/>
      <protection/>
    </xf>
    <xf numFmtId="0" fontId="46" fillId="18" borderId="0" xfId="54" applyFont="1">
      <alignment/>
      <protection/>
    </xf>
    <xf numFmtId="0" fontId="42" fillId="18" borderId="0" xfId="54">
      <alignment/>
      <protection/>
    </xf>
    <xf numFmtId="0" fontId="42" fillId="26" borderId="58" xfId="54" applyNumberFormat="1" applyFill="1" applyBorder="1" applyAlignment="1">
      <alignment horizontal="center"/>
      <protection/>
    </xf>
    <xf numFmtId="0" fontId="47" fillId="26" borderId="59" xfId="54" applyNumberFormat="1" applyFont="1" applyFill="1" applyBorder="1">
      <alignment/>
      <protection/>
    </xf>
    <xf numFmtId="0" fontId="42" fillId="26" borderId="59" xfId="54" applyNumberFormat="1" applyFill="1" applyBorder="1" applyAlignment="1">
      <alignment horizontal="center"/>
      <protection/>
    </xf>
    <xf numFmtId="0" fontId="42" fillId="26" borderId="60" xfId="54" applyNumberFormat="1" applyFill="1" applyBorder="1" applyAlignment="1">
      <alignment horizontal="center"/>
      <protection/>
    </xf>
    <xf numFmtId="0" fontId="42" fillId="26" borderId="59" xfId="54" applyNumberFormat="1" applyFill="1" applyBorder="1">
      <alignment/>
      <protection/>
    </xf>
    <xf numFmtId="0" fontId="47" fillId="26" borderId="59" xfId="54" applyNumberFormat="1" applyFont="1" applyFill="1" applyBorder="1" applyAlignment="1">
      <alignment horizontal="left"/>
      <protection/>
    </xf>
    <xf numFmtId="0" fontId="42" fillId="26" borderId="59" xfId="54" applyNumberFormat="1" applyFill="1" applyBorder="1" applyAlignment="1">
      <alignment horizontal="left"/>
      <protection/>
    </xf>
    <xf numFmtId="0" fontId="42" fillId="26" borderId="61" xfId="54" applyNumberFormat="1" applyFill="1" applyBorder="1" applyAlignment="1">
      <alignment horizontal="center"/>
      <protection/>
    </xf>
    <xf numFmtId="0" fontId="47" fillId="26" borderId="59" xfId="54" applyNumberFormat="1" applyFont="1" applyFill="1" applyBorder="1" applyAlignment="1">
      <alignment horizontal="center"/>
      <protection/>
    </xf>
    <xf numFmtId="0" fontId="42" fillId="26" borderId="62" xfId="54" applyNumberFormat="1" applyFill="1" applyBorder="1" applyAlignment="1">
      <alignment horizontal="center"/>
      <protection/>
    </xf>
    <xf numFmtId="14" fontId="46" fillId="18" borderId="0" xfId="54" applyNumberFormat="1" applyFont="1">
      <alignment/>
      <protection/>
    </xf>
    <xf numFmtId="0" fontId="42" fillId="18" borderId="63" xfId="54" applyNumberFormat="1" applyFont="1" applyBorder="1" applyAlignment="1">
      <alignment horizontal="center"/>
      <protection/>
    </xf>
    <xf numFmtId="0" fontId="42" fillId="18" borderId="64" xfId="54" applyNumberFormat="1" applyFont="1" applyBorder="1" applyAlignment="1">
      <alignment horizontal="center"/>
      <protection/>
    </xf>
    <xf numFmtId="0" fontId="42" fillId="26" borderId="65" xfId="54" applyNumberFormat="1" applyFont="1" applyFill="1" applyBorder="1" applyAlignment="1">
      <alignment horizontal="center"/>
      <protection/>
    </xf>
    <xf numFmtId="0" fontId="42" fillId="26" borderId="66" xfId="54" applyNumberFormat="1" applyFont="1" applyFill="1" applyBorder="1" applyAlignment="1">
      <alignment horizontal="center"/>
      <protection/>
    </xf>
    <xf numFmtId="0" fontId="42" fillId="26" borderId="67" xfId="54" applyNumberFormat="1" applyFont="1" applyFill="1" applyBorder="1" applyAlignment="1">
      <alignment horizontal="center"/>
      <protection/>
    </xf>
    <xf numFmtId="0" fontId="42" fillId="26" borderId="68" xfId="54" applyNumberFormat="1" applyFont="1" applyFill="1" applyBorder="1" applyAlignment="1">
      <alignment horizontal="center"/>
      <protection/>
    </xf>
    <xf numFmtId="0" fontId="42" fillId="18" borderId="69" xfId="54" applyNumberFormat="1" applyBorder="1" applyAlignment="1">
      <alignment horizontal="center"/>
      <protection/>
    </xf>
    <xf numFmtId="0" fontId="48" fillId="18" borderId="18" xfId="54" applyNumberFormat="1" applyFont="1" applyBorder="1" applyAlignment="1">
      <alignment horizontal="left"/>
      <protection/>
    </xf>
    <xf numFmtId="0" fontId="42" fillId="18" borderId="18" xfId="54" applyNumberFormat="1" applyBorder="1" applyAlignment="1">
      <alignment horizontal="center"/>
      <protection/>
    </xf>
    <xf numFmtId="0" fontId="42" fillId="18" borderId="70" xfId="54" applyNumberFormat="1" applyBorder="1" applyAlignment="1">
      <alignment horizontal="center"/>
      <protection/>
    </xf>
    <xf numFmtId="0" fontId="42" fillId="18" borderId="71" xfId="54" applyNumberFormat="1" applyBorder="1" applyAlignment="1">
      <alignment horizontal="center"/>
      <protection/>
    </xf>
    <xf numFmtId="0" fontId="42" fillId="18" borderId="72" xfId="54" applyNumberFormat="1" applyBorder="1" applyAlignment="1">
      <alignment horizontal="center"/>
      <protection/>
    </xf>
    <xf numFmtId="0" fontId="48" fillId="18" borderId="18" xfId="54" applyNumberFormat="1" applyFont="1" applyBorder="1">
      <alignment/>
      <protection/>
    </xf>
    <xf numFmtId="0" fontId="48" fillId="18" borderId="73" xfId="54" applyNumberFormat="1" applyFont="1" applyBorder="1" applyAlignment="1">
      <alignment horizontal="left"/>
      <protection/>
    </xf>
    <xf numFmtId="0" fontId="48" fillId="18" borderId="74" xfId="54" applyNumberFormat="1" applyFont="1" applyBorder="1">
      <alignment/>
      <protection/>
    </xf>
    <xf numFmtId="0" fontId="48" fillId="18" borderId="75" xfId="54" applyNumberFormat="1" applyFont="1" applyBorder="1">
      <alignment/>
      <protection/>
    </xf>
    <xf numFmtId="0" fontId="42" fillId="18" borderId="73" xfId="54" applyNumberFormat="1" applyBorder="1" applyAlignment="1">
      <alignment horizontal="center"/>
      <protection/>
    </xf>
    <xf numFmtId="0" fontId="48" fillId="18" borderId="20" xfId="54" applyNumberFormat="1" applyFont="1" applyBorder="1">
      <alignment/>
      <protection/>
    </xf>
    <xf numFmtId="0" fontId="48" fillId="18" borderId="76" xfId="54" applyNumberFormat="1" applyFont="1" applyBorder="1">
      <alignment/>
      <protection/>
    </xf>
    <xf numFmtId="0" fontId="48" fillId="18" borderId="73" xfId="54" applyNumberFormat="1" applyFont="1" applyBorder="1">
      <alignment/>
      <protection/>
    </xf>
    <xf numFmtId="0" fontId="1" fillId="0" borderId="30" xfId="50" applyFont="1" applyFill="1" applyBorder="1" applyAlignment="1">
      <alignment horizontal="left"/>
      <protection/>
    </xf>
    <xf numFmtId="0" fontId="1" fillId="0" borderId="0" xfId="51" applyBorder="1" applyAlignment="1">
      <alignment horizontal="center"/>
      <protection/>
    </xf>
    <xf numFmtId="0" fontId="1" fillId="0" borderId="0" xfId="51" applyBorder="1">
      <alignment/>
      <protection/>
    </xf>
    <xf numFmtId="0" fontId="1" fillId="0" borderId="0" xfId="51">
      <alignment/>
      <protection/>
    </xf>
    <xf numFmtId="0" fontId="35" fillId="0" borderId="27" xfId="51" applyFont="1" applyBorder="1" applyAlignment="1">
      <alignment wrapText="1" shrinkToFit="1"/>
      <protection/>
    </xf>
    <xf numFmtId="0" fontId="24" fillId="0" borderId="27" xfId="51" applyFont="1" applyBorder="1" applyAlignment="1">
      <alignment wrapText="1" shrinkToFit="1"/>
      <protection/>
    </xf>
    <xf numFmtId="0" fontId="1" fillId="8" borderId="11" xfId="52" applyFill="1" applyBorder="1" applyAlignment="1">
      <alignment horizontal="center"/>
      <protection/>
    </xf>
    <xf numFmtId="0" fontId="1" fillId="0" borderId="0" xfId="51" applyAlignment="1">
      <alignment horizontal="center"/>
      <protection/>
    </xf>
    <xf numFmtId="0" fontId="1" fillId="20" borderId="28" xfId="51" applyFill="1" applyBorder="1" applyAlignment="1">
      <alignment horizontal="center"/>
      <protection/>
    </xf>
    <xf numFmtId="0" fontId="1" fillId="0" borderId="29" xfId="51" applyFill="1" applyBorder="1" applyAlignment="1">
      <alignment horizontal="center"/>
      <protection/>
    </xf>
    <xf numFmtId="0" fontId="1" fillId="0" borderId="30" xfId="51" applyFill="1" applyBorder="1" applyAlignment="1">
      <alignment horizontal="left"/>
      <protection/>
    </xf>
    <xf numFmtId="0" fontId="1" fillId="0" borderId="30" xfId="51" applyFill="1" applyBorder="1" applyAlignment="1">
      <alignment horizontal="center"/>
      <protection/>
    </xf>
    <xf numFmtId="0" fontId="1" fillId="17" borderId="30" xfId="51" applyFill="1" applyBorder="1" applyAlignment="1">
      <alignment horizontal="center"/>
      <protection/>
    </xf>
    <xf numFmtId="0" fontId="1" fillId="25" borderId="15" xfId="51" applyFill="1" applyBorder="1" applyAlignment="1">
      <alignment horizontal="left"/>
      <protection/>
    </xf>
    <xf numFmtId="0" fontId="1" fillId="0" borderId="15" xfId="51" applyFill="1" applyBorder="1" applyAlignment="1">
      <alignment horizontal="left"/>
      <protection/>
    </xf>
    <xf numFmtId="0" fontId="1" fillId="0" borderId="15" xfId="51" applyFill="1" applyBorder="1" applyAlignment="1">
      <alignment horizontal="center"/>
      <protection/>
    </xf>
    <xf numFmtId="0" fontId="1" fillId="17" borderId="15" xfId="51" applyFill="1" applyBorder="1" applyAlignment="1">
      <alignment horizontal="center"/>
      <protection/>
    </xf>
    <xf numFmtId="0" fontId="1" fillId="0" borderId="29" xfId="51" applyFill="1" applyBorder="1" applyAlignment="1">
      <alignment horizontal="left"/>
      <protection/>
    </xf>
    <xf numFmtId="0" fontId="1" fillId="17" borderId="29" xfId="51" applyFill="1" applyBorder="1" applyAlignment="1">
      <alignment horizontal="center"/>
      <protection/>
    </xf>
    <xf numFmtId="0" fontId="1" fillId="0" borderId="77" xfId="51" applyFill="1" applyBorder="1" applyAlignment="1">
      <alignment horizontal="left"/>
      <protection/>
    </xf>
    <xf numFmtId="0" fontId="1" fillId="0" borderId="77" xfId="51" applyFill="1" applyBorder="1" applyAlignment="1">
      <alignment horizontal="center"/>
      <protection/>
    </xf>
    <xf numFmtId="0" fontId="1" fillId="17" borderId="77" xfId="51" applyFill="1" applyBorder="1" applyAlignment="1">
      <alignment horizontal="center"/>
      <protection/>
    </xf>
    <xf numFmtId="0" fontId="1" fillId="25" borderId="29" xfId="51" applyFill="1" applyBorder="1" applyAlignment="1">
      <alignment horizontal="left"/>
      <protection/>
    </xf>
    <xf numFmtId="0" fontId="24" fillId="0" borderId="0" xfId="51" applyFont="1" applyAlignment="1">
      <alignment horizontal="left"/>
      <protection/>
    </xf>
    <xf numFmtId="0" fontId="1" fillId="0" borderId="0" xfId="51" applyAlignment="1">
      <alignment horizontal="left"/>
      <protection/>
    </xf>
    <xf numFmtId="0" fontId="1" fillId="17" borderId="29" xfId="51" applyFill="1" applyBorder="1" applyAlignment="1">
      <alignment horizontal="left"/>
      <protection/>
    </xf>
    <xf numFmtId="0" fontId="50" fillId="0" borderId="15" xfId="51" applyFont="1" applyFill="1" applyBorder="1" applyAlignment="1">
      <alignment horizontal="center"/>
      <protection/>
    </xf>
    <xf numFmtId="0" fontId="51" fillId="0" borderId="30" xfId="51" applyFont="1" applyFill="1" applyBorder="1" applyAlignment="1">
      <alignment horizontal="center"/>
      <protection/>
    </xf>
    <xf numFmtId="0" fontId="1" fillId="20" borderId="15" xfId="51" applyFill="1" applyBorder="1" applyAlignment="1">
      <alignment horizontal="center"/>
      <protection/>
    </xf>
    <xf numFmtId="0" fontId="1" fillId="20" borderId="15" xfId="51" applyFill="1" applyBorder="1" applyAlignment="1">
      <alignment horizontal="left"/>
      <protection/>
    </xf>
    <xf numFmtId="0" fontId="51" fillId="0" borderId="15" xfId="51" applyFont="1" applyFill="1" applyBorder="1" applyAlignment="1">
      <alignment horizontal="center"/>
      <protection/>
    </xf>
    <xf numFmtId="0" fontId="1" fillId="11" borderId="15" xfId="51" applyFill="1" applyBorder="1" applyAlignment="1">
      <alignment horizontal="center"/>
      <protection/>
    </xf>
    <xf numFmtId="0" fontId="1" fillId="11" borderId="15" xfId="51" applyFill="1" applyBorder="1" applyAlignment="1">
      <alignment horizontal="left"/>
      <protection/>
    </xf>
    <xf numFmtId="0" fontId="51" fillId="0" borderId="29" xfId="51" applyFont="1" applyFill="1" applyBorder="1" applyAlignment="1">
      <alignment horizontal="center"/>
      <protection/>
    </xf>
    <xf numFmtId="0" fontId="22" fillId="0" borderId="0" xfId="52" applyFont="1" applyAlignment="1" applyProtection="1">
      <alignment horizontal="center"/>
      <protection locked="0"/>
    </xf>
    <xf numFmtId="0" fontId="21" fillId="0" borderId="0" xfId="52" applyFont="1" applyAlignment="1" applyProtection="1">
      <alignment horizontal="center"/>
      <protection locked="0"/>
    </xf>
    <xf numFmtId="0" fontId="24" fillId="17" borderId="78" xfId="52" applyFont="1" applyFill="1" applyBorder="1" applyAlignment="1">
      <alignment horizontal="center"/>
      <protection/>
    </xf>
    <xf numFmtId="0" fontId="1" fillId="17" borderId="11" xfId="52" applyFill="1" applyBorder="1" applyAlignment="1">
      <alignment horizontal="center"/>
      <protection/>
    </xf>
    <xf numFmtId="0" fontId="24" fillId="8" borderId="11" xfId="52" applyFont="1" applyFill="1" applyBorder="1" applyAlignment="1">
      <alignment horizontal="center"/>
      <protection/>
    </xf>
    <xf numFmtId="0" fontId="24" fillId="4" borderId="11" xfId="52" applyFont="1" applyFill="1" applyBorder="1" applyAlignment="1">
      <alignment horizontal="center"/>
      <protection/>
    </xf>
    <xf numFmtId="0" fontId="1" fillId="4" borderId="11" xfId="52" applyFill="1" applyBorder="1" applyAlignment="1">
      <alignment horizontal="center"/>
      <protection/>
    </xf>
    <xf numFmtId="0" fontId="24" fillId="3" borderId="11" xfId="52" applyFont="1" applyFill="1" applyBorder="1" applyAlignment="1">
      <alignment horizontal="center"/>
      <protection/>
    </xf>
    <xf numFmtId="0" fontId="1" fillId="3" borderId="12" xfId="52" applyFill="1" applyBorder="1" applyAlignment="1">
      <alignment horizontal="center"/>
      <protection/>
    </xf>
    <xf numFmtId="0" fontId="29" fillId="0" borderId="18" xfId="49" applyFont="1" applyBorder="1" applyAlignment="1">
      <alignment horizontal="center" vertical="center"/>
      <protection/>
    </xf>
    <xf numFmtId="0" fontId="29" fillId="0" borderId="18" xfId="49" applyFont="1" applyBorder="1" applyAlignment="1">
      <alignment horizontal="center" vertical="center" wrapText="1"/>
      <protection/>
    </xf>
    <xf numFmtId="0" fontId="29" fillId="0" borderId="74" xfId="49" applyFont="1" applyBorder="1" applyAlignment="1">
      <alignment horizontal="center" vertical="center" wrapText="1"/>
      <protection/>
    </xf>
    <xf numFmtId="0" fontId="29" fillId="0" borderId="20" xfId="49" applyFont="1" applyBorder="1" applyAlignment="1">
      <alignment horizontal="center" vertical="center" wrapText="1"/>
      <protection/>
    </xf>
    <xf numFmtId="0" fontId="29" fillId="0" borderId="18" xfId="49" applyFont="1" applyBorder="1" applyAlignment="1">
      <alignment horizontal="center"/>
      <protection/>
    </xf>
    <xf numFmtId="0" fontId="29" fillId="0" borderId="18" xfId="49" applyFont="1" applyBorder="1" applyAlignment="1">
      <alignment vertical="center" wrapText="1"/>
      <protection/>
    </xf>
    <xf numFmtId="0" fontId="29" fillId="0" borderId="18" xfId="49" applyFont="1" applyBorder="1" applyAlignment="1">
      <alignment vertical="center"/>
      <protection/>
    </xf>
    <xf numFmtId="0" fontId="34" fillId="0" borderId="0" xfId="51" applyFont="1" applyBorder="1" applyAlignment="1">
      <alignment horizontal="center"/>
      <protection/>
    </xf>
    <xf numFmtId="0" fontId="40" fillId="7" borderId="79" xfId="53" applyFont="1" applyFill="1" applyBorder="1" applyAlignment="1">
      <alignment vertical="center"/>
      <protection/>
    </xf>
    <xf numFmtId="0" fontId="40" fillId="7" borderId="80" xfId="53" applyFont="1" applyFill="1" applyBorder="1" applyAlignment="1">
      <alignment vertical="center"/>
      <protection/>
    </xf>
    <xf numFmtId="0" fontId="40" fillId="5" borderId="10" xfId="53" applyFont="1" applyFill="1" applyBorder="1" applyAlignment="1">
      <alignment horizontal="center"/>
      <protection/>
    </xf>
    <xf numFmtId="0" fontId="40" fillId="5" borderId="78" xfId="53" applyFont="1" applyFill="1" applyBorder="1" applyAlignment="1">
      <alignment horizontal="center"/>
      <protection/>
    </xf>
    <xf numFmtId="0" fontId="40" fillId="5" borderId="11" xfId="53" applyFont="1" applyFill="1" applyBorder="1" applyAlignment="1">
      <alignment horizontal="center"/>
      <protection/>
    </xf>
    <xf numFmtId="0" fontId="40" fillId="5" borderId="12" xfId="53" applyFont="1" applyFill="1" applyBorder="1" applyAlignment="1">
      <alignment horizontal="center"/>
      <protection/>
    </xf>
    <xf numFmtId="0" fontId="40" fillId="4" borderId="10" xfId="53" applyFont="1" applyFill="1" applyBorder="1" applyAlignment="1">
      <alignment horizontal="center"/>
      <protection/>
    </xf>
    <xf numFmtId="0" fontId="40" fillId="4" borderId="78" xfId="53" applyFont="1" applyFill="1" applyBorder="1" applyAlignment="1">
      <alignment horizontal="center"/>
      <protection/>
    </xf>
    <xf numFmtId="0" fontId="40" fillId="4" borderId="11" xfId="53" applyFont="1" applyFill="1" applyBorder="1" applyAlignment="1">
      <alignment horizontal="center"/>
      <protection/>
    </xf>
    <xf numFmtId="0" fontId="40" fillId="4" borderId="12" xfId="53" applyFont="1" applyFill="1" applyBorder="1" applyAlignment="1">
      <alignment horizontal="center"/>
      <protection/>
    </xf>
    <xf numFmtId="0" fontId="40" fillId="17" borderId="81" xfId="53" applyFont="1" applyFill="1" applyBorder="1" applyAlignment="1">
      <alignment horizontal="center" vertical="center"/>
      <protection/>
    </xf>
    <xf numFmtId="0" fontId="40" fillId="17" borderId="82" xfId="53" applyFont="1" applyFill="1" applyBorder="1" applyAlignment="1">
      <alignment horizontal="center" vertical="center"/>
      <protection/>
    </xf>
    <xf numFmtId="0" fontId="40" fillId="17" borderId="83" xfId="53" applyFont="1" applyFill="1" applyBorder="1" applyAlignment="1">
      <alignment horizontal="center" vertical="center"/>
      <protection/>
    </xf>
    <xf numFmtId="0" fontId="36" fillId="0" borderId="84" xfId="53" applyBorder="1" applyAlignment="1">
      <alignment horizontal="center" vertical="center"/>
      <protection/>
    </xf>
    <xf numFmtId="0" fontId="40" fillId="17" borderId="85" xfId="53" applyFont="1" applyFill="1" applyBorder="1" applyAlignment="1">
      <alignment horizontal="center" vertical="center"/>
      <protection/>
    </xf>
    <xf numFmtId="0" fontId="40" fillId="17" borderId="86" xfId="53" applyFont="1" applyFill="1" applyBorder="1" applyAlignment="1">
      <alignment horizontal="center" vertical="center"/>
      <protection/>
    </xf>
    <xf numFmtId="0" fontId="40" fillId="7" borderId="10" xfId="53" applyFont="1" applyFill="1" applyBorder="1" applyAlignment="1">
      <alignment horizontal="center"/>
      <protection/>
    </xf>
    <xf numFmtId="0" fontId="40" fillId="7" borderId="78" xfId="53" applyFont="1" applyFill="1" applyBorder="1" applyAlignment="1">
      <alignment horizontal="center"/>
      <protection/>
    </xf>
    <xf numFmtId="0" fontId="40" fillId="7" borderId="11" xfId="53" applyFont="1" applyFill="1" applyBorder="1" applyAlignment="1">
      <alignment horizontal="center"/>
      <protection/>
    </xf>
    <xf numFmtId="0" fontId="40" fillId="7" borderId="12" xfId="53" applyFont="1" applyFill="1" applyBorder="1" applyAlignment="1">
      <alignment horizontal="center"/>
      <protection/>
    </xf>
    <xf numFmtId="0" fontId="40" fillId="6" borderId="10" xfId="53" applyFont="1" applyFill="1" applyBorder="1" applyAlignment="1">
      <alignment horizontal="center"/>
      <protection/>
    </xf>
    <xf numFmtId="0" fontId="40" fillId="6" borderId="78" xfId="53" applyFont="1" applyFill="1" applyBorder="1" applyAlignment="1">
      <alignment horizontal="center"/>
      <protection/>
    </xf>
    <xf numFmtId="0" fontId="40" fillId="6" borderId="11" xfId="53" applyFont="1" applyFill="1" applyBorder="1" applyAlignment="1">
      <alignment horizontal="center"/>
      <protection/>
    </xf>
    <xf numFmtId="0" fontId="40" fillId="6" borderId="12" xfId="53" applyFont="1" applyFill="1" applyBorder="1" applyAlignment="1">
      <alignment horizontal="center"/>
      <protection/>
    </xf>
    <xf numFmtId="0" fontId="40" fillId="6" borderId="87" xfId="53" applyFont="1" applyFill="1" applyBorder="1" applyAlignment="1">
      <alignment horizontal="center" vertical="center" wrapText="1"/>
      <protection/>
    </xf>
    <xf numFmtId="0" fontId="40" fillId="6" borderId="88" xfId="53" applyFont="1" applyFill="1" applyBorder="1" applyAlignment="1">
      <alignment horizontal="center" vertical="center" wrapText="1"/>
      <protection/>
    </xf>
    <xf numFmtId="0" fontId="40" fillId="3" borderId="10" xfId="53" applyFont="1" applyFill="1" applyBorder="1" applyAlignment="1">
      <alignment horizontal="center"/>
      <protection/>
    </xf>
    <xf numFmtId="0" fontId="40" fillId="3" borderId="78" xfId="53" applyFont="1" applyFill="1" applyBorder="1" applyAlignment="1">
      <alignment horizontal="center"/>
      <protection/>
    </xf>
    <xf numFmtId="0" fontId="40" fillId="3" borderId="11" xfId="53" applyFont="1" applyFill="1" applyBorder="1" applyAlignment="1">
      <alignment horizontal="center"/>
      <protection/>
    </xf>
    <xf numFmtId="0" fontId="40" fillId="3" borderId="12" xfId="53" applyFont="1" applyFill="1" applyBorder="1" applyAlignment="1">
      <alignment horizontal="center"/>
      <protection/>
    </xf>
    <xf numFmtId="0" fontId="38" fillId="0" borderId="89" xfId="53" applyFont="1" applyBorder="1" applyAlignment="1">
      <alignment horizontal="center"/>
      <protection/>
    </xf>
    <xf numFmtId="0" fontId="38" fillId="0" borderId="0" xfId="53" applyFont="1" applyAlignment="1">
      <alignment horizontal="center"/>
      <protection/>
    </xf>
    <xf numFmtId="0" fontId="40" fillId="2" borderId="87" xfId="53" applyFont="1" applyFill="1" applyBorder="1" applyAlignment="1">
      <alignment horizontal="center" vertical="center"/>
      <protection/>
    </xf>
    <xf numFmtId="0" fontId="40" fillId="2" borderId="88" xfId="53" applyFont="1" applyFill="1" applyBorder="1" applyAlignment="1">
      <alignment horizontal="center" vertical="center"/>
      <protection/>
    </xf>
    <xf numFmtId="0" fontId="34" fillId="0" borderId="0" xfId="50" applyFont="1" applyBorder="1" applyAlignment="1">
      <alignment horizontal="center"/>
      <protection/>
    </xf>
    <xf numFmtId="0" fontId="53" fillId="25" borderId="0" xfId="48" applyFont="1" applyFill="1" applyBorder="1" applyAlignment="1">
      <alignment vertical="center"/>
      <protection/>
    </xf>
    <xf numFmtId="0" fontId="54" fillId="25" borderId="0" xfId="48" applyFont="1" applyFill="1" applyBorder="1" applyAlignment="1">
      <alignment vertical="center"/>
      <protection/>
    </xf>
    <xf numFmtId="0" fontId="55" fillId="0" borderId="0" xfId="48" applyFont="1" applyFill="1" applyAlignment="1">
      <alignment vertical="center"/>
      <protection/>
    </xf>
    <xf numFmtId="0" fontId="56" fillId="25" borderId="0" xfId="48" applyFont="1" applyFill="1" applyBorder="1" applyAlignment="1">
      <alignment horizontal="center" vertical="center"/>
      <protection/>
    </xf>
    <xf numFmtId="0" fontId="56" fillId="25" borderId="0" xfId="48" applyFont="1" applyFill="1" applyBorder="1" applyAlignment="1">
      <alignment horizontal="left" vertical="center"/>
      <protection/>
    </xf>
    <xf numFmtId="0" fontId="56" fillId="25" borderId="0" xfId="48" applyFont="1" applyFill="1" applyAlignment="1">
      <alignment horizontal="center" vertical="center"/>
      <protection/>
    </xf>
    <xf numFmtId="0" fontId="53" fillId="25" borderId="0" xfId="48" applyFont="1" applyFill="1" applyBorder="1" applyAlignment="1">
      <alignment horizontal="center" vertical="center"/>
      <protection/>
    </xf>
    <xf numFmtId="0" fontId="53" fillId="25" borderId="0" xfId="48" applyFont="1" applyFill="1" applyBorder="1" applyAlignment="1">
      <alignment horizontal="left" vertical="center"/>
      <protection/>
    </xf>
    <xf numFmtId="0" fontId="53" fillId="25" borderId="0" xfId="48" applyFont="1" applyFill="1" applyAlignment="1">
      <alignment horizontal="center" vertical="center"/>
      <protection/>
    </xf>
    <xf numFmtId="0" fontId="55" fillId="25" borderId="0" xfId="48" applyFont="1" applyFill="1" applyBorder="1" applyAlignment="1">
      <alignment horizontal="center" vertical="center"/>
      <protection/>
    </xf>
    <xf numFmtId="0" fontId="55" fillId="25" borderId="0" xfId="48" applyFont="1" applyFill="1" applyBorder="1" applyAlignment="1">
      <alignment horizontal="left" vertical="center"/>
      <protection/>
    </xf>
    <xf numFmtId="0" fontId="55" fillId="25" borderId="0" xfId="48" applyFont="1" applyFill="1" applyAlignment="1">
      <alignment horizontal="center" vertical="center"/>
      <protection/>
    </xf>
    <xf numFmtId="0" fontId="55" fillId="0" borderId="0" xfId="48" applyFont="1" applyFill="1" applyAlignment="1">
      <alignment horizontal="center" vertical="center"/>
      <protection/>
    </xf>
    <xf numFmtId="0" fontId="55" fillId="0" borderId="0" xfId="48" applyFont="1" applyFill="1">
      <alignment/>
      <protection/>
    </xf>
    <xf numFmtId="0" fontId="57" fillId="25" borderId="0" xfId="48" applyFont="1" applyFill="1" applyAlignment="1">
      <alignment horizontal="center" vertical="center"/>
      <protection/>
    </xf>
    <xf numFmtId="0" fontId="57" fillId="25" borderId="0" xfId="48" applyFont="1" applyFill="1" applyAlignment="1">
      <alignment/>
      <protection/>
    </xf>
    <xf numFmtId="0" fontId="55" fillId="25" borderId="0" xfId="48" applyFont="1" applyFill="1">
      <alignment/>
      <protection/>
    </xf>
    <xf numFmtId="0" fontId="53" fillId="25" borderId="0" xfId="48" applyFont="1" applyFill="1" applyBorder="1" applyAlignment="1">
      <alignment/>
      <protection/>
    </xf>
    <xf numFmtId="0" fontId="56" fillId="25" borderId="90" xfId="48" applyFont="1" applyFill="1" applyBorder="1" applyAlignment="1">
      <alignment horizontal="center" vertical="center"/>
      <protection/>
    </xf>
    <xf numFmtId="0" fontId="56" fillId="25" borderId="90" xfId="48" applyFont="1" applyFill="1" applyBorder="1">
      <alignment/>
      <protection/>
    </xf>
    <xf numFmtId="0" fontId="53" fillId="25" borderId="0" xfId="48" applyFont="1" applyFill="1" applyAlignment="1">
      <alignment vertical="center"/>
      <protection/>
    </xf>
    <xf numFmtId="0" fontId="55" fillId="25" borderId="0" xfId="48" applyFont="1" applyFill="1" applyAlignment="1">
      <alignment vertical="center"/>
      <protection/>
    </xf>
    <xf numFmtId="0" fontId="53" fillId="25" borderId="0" xfId="48" applyFont="1" applyFill="1" applyAlignment="1">
      <alignment horizontal="left"/>
      <protection/>
    </xf>
    <xf numFmtId="0" fontId="55" fillId="25" borderId="0" xfId="48" applyFont="1" applyFill="1" applyAlignment="1">
      <alignment horizontal="center"/>
      <protection/>
    </xf>
    <xf numFmtId="0" fontId="56" fillId="25" borderId="0" xfId="48" applyFont="1" applyFill="1">
      <alignment/>
      <protection/>
    </xf>
    <xf numFmtId="0" fontId="56" fillId="25" borderId="90" xfId="48" applyFont="1" applyFill="1" applyBorder="1" applyAlignment="1">
      <alignment horizontal="center"/>
      <protection/>
    </xf>
    <xf numFmtId="0" fontId="53" fillId="25" borderId="0" xfId="48" applyFont="1" applyFill="1" applyAlignment="1">
      <alignment horizontal="center"/>
      <protection/>
    </xf>
    <xf numFmtId="0" fontId="53" fillId="25" borderId="0" xfId="48" applyFont="1" applyFill="1">
      <alignment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_KMJ2012_vysledky_Hr_Králove_vše" xfId="48"/>
    <cellStyle name="normální_dorost_kkks" xfId="49"/>
    <cellStyle name="normální_Krajské přebory - TJ Start Rychnov nad Kněžnou 2012" xfId="50"/>
    <cellStyle name="normální_Krajské přebory 2012 - TJ Start Rychnov n.Kn." xfId="51"/>
    <cellStyle name="normální_List1" xfId="52"/>
    <cellStyle name="normální_prebory_kraj_2012_muzi" xfId="53"/>
    <cellStyle name="normální_Tabulka OP 2012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3">
    <dxf>
      <font>
        <b/>
        <i val="0"/>
        <color rgb="FFFF0000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bory_kraj_2012_muz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zivatel\Plocha\KMJ_2012\KMJ-juni-se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"/>
    </sheetNames>
    <definedNames>
      <definedName name="finale_seradit"/>
      <definedName name="kvalifikace_seradi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MJ2012"/>
      <sheetName val="Seni-juni"/>
      <sheetName val="záloha"/>
      <sheetName val="prezentace"/>
      <sheetName val="List1"/>
      <sheetName val="Lis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showOutlineSymbols="0" workbookViewId="0" topLeftCell="A1">
      <selection activeCell="L25" sqref="L25"/>
    </sheetView>
  </sheetViews>
  <sheetFormatPr defaultColWidth="14.375" defaultRowHeight="12.75"/>
  <cols>
    <col min="1" max="1" width="7.375" style="183" customWidth="1"/>
    <col min="2" max="3" width="22.875" style="183" customWidth="1"/>
    <col min="4" max="4" width="14.875" style="183" customWidth="1"/>
    <col min="5" max="16" width="8.625" style="183" customWidth="1"/>
    <col min="17" max="18" width="19.625" style="192" bestFit="1" customWidth="1"/>
    <col min="19" max="16384" width="14.375" style="192" customWidth="1"/>
  </cols>
  <sheetData>
    <row r="1" spans="1:17" ht="30">
      <c r="A1" s="181" t="s">
        <v>207</v>
      </c>
      <c r="B1" s="182" t="s">
        <v>208</v>
      </c>
      <c r="C1" s="182"/>
      <c r="E1" s="184"/>
      <c r="G1" s="185" t="s">
        <v>240</v>
      </c>
      <c r="K1" s="186" t="s">
        <v>129</v>
      </c>
      <c r="L1" s="187"/>
      <c r="M1" s="188"/>
      <c r="N1" s="189"/>
      <c r="O1" s="190"/>
      <c r="Q1" s="191" t="s">
        <v>209</v>
      </c>
    </row>
    <row r="2" spans="1:16" ht="15">
      <c r="A2" s="181"/>
      <c r="E2" s="181"/>
      <c r="G2" s="181"/>
      <c r="H2" s="181"/>
      <c r="L2" s="181"/>
      <c r="M2" s="181"/>
      <c r="O2" s="181"/>
      <c r="P2" s="181"/>
    </row>
    <row r="3" spans="1:18" ht="26.25">
      <c r="A3" s="181"/>
      <c r="E3" s="193"/>
      <c r="F3" s="194" t="s">
        <v>109</v>
      </c>
      <c r="G3" s="195"/>
      <c r="H3" s="196"/>
      <c r="I3" s="197"/>
      <c r="J3" s="198"/>
      <c r="K3" s="199"/>
      <c r="L3" s="195"/>
      <c r="M3" s="200"/>
      <c r="N3" s="198"/>
      <c r="O3" s="201"/>
      <c r="P3" s="202"/>
      <c r="Q3" s="203"/>
      <c r="R3" s="203"/>
    </row>
    <row r="4" spans="1:16" ht="15">
      <c r="A4" s="204" t="s">
        <v>43</v>
      </c>
      <c r="B4" s="205" t="s">
        <v>28</v>
      </c>
      <c r="C4" s="205" t="s">
        <v>93</v>
      </c>
      <c r="D4" s="205" t="s">
        <v>210</v>
      </c>
      <c r="E4" s="206" t="s">
        <v>106</v>
      </c>
      <c r="F4" s="207" t="s">
        <v>211</v>
      </c>
      <c r="G4" s="207" t="s">
        <v>109</v>
      </c>
      <c r="H4" s="208" t="s">
        <v>108</v>
      </c>
      <c r="I4" s="207" t="s">
        <v>106</v>
      </c>
      <c r="J4" s="207" t="s">
        <v>211</v>
      </c>
      <c r="K4" s="207" t="s">
        <v>109</v>
      </c>
      <c r="L4" s="208" t="s">
        <v>108</v>
      </c>
      <c r="M4" s="207" t="s">
        <v>106</v>
      </c>
      <c r="N4" s="207" t="s">
        <v>211</v>
      </c>
      <c r="O4" s="207" t="s">
        <v>109</v>
      </c>
      <c r="P4" s="209" t="s">
        <v>108</v>
      </c>
    </row>
    <row r="5" spans="1:16" ht="18">
      <c r="A5" s="210">
        <v>1</v>
      </c>
      <c r="B5" s="216" t="s">
        <v>225</v>
      </c>
      <c r="C5" s="211" t="s">
        <v>123</v>
      </c>
      <c r="D5" s="212">
        <v>20030</v>
      </c>
      <c r="E5" s="213">
        <v>307</v>
      </c>
      <c r="F5" s="212">
        <v>138</v>
      </c>
      <c r="G5" s="212">
        <f aca="true" t="shared" si="0" ref="G5:G17">IF(E5="","",E5+F5)</f>
        <v>445</v>
      </c>
      <c r="H5" s="214">
        <v>8</v>
      </c>
      <c r="I5" s="192"/>
      <c r="J5" s="212"/>
      <c r="K5" s="212">
        <f aca="true" t="shared" si="1" ref="K5:K17">IF(I5="","",I5+J5)</f>
      </c>
      <c r="L5" s="214"/>
      <c r="M5" s="213"/>
      <c r="N5" s="212">
        <f aca="true" t="shared" si="2" ref="N5:N12">IF(I5="","",F5+J5)</f>
      </c>
      <c r="O5" s="212">
        <f aca="true" t="shared" si="3" ref="O5:O17">IF(M5="","",M5+N5)</f>
      </c>
      <c r="P5" s="215">
        <f aca="true" t="shared" si="4" ref="P5:P12">IF(N5="","",H5+L5)</f>
      </c>
    </row>
    <row r="6" spans="1:16" ht="18">
      <c r="A6" s="210">
        <v>2</v>
      </c>
      <c r="B6" s="223" t="s">
        <v>226</v>
      </c>
      <c r="C6" s="216" t="s">
        <v>111</v>
      </c>
      <c r="D6" s="212">
        <v>21536</v>
      </c>
      <c r="E6" s="213">
        <v>286</v>
      </c>
      <c r="F6" s="212">
        <v>129</v>
      </c>
      <c r="G6" s="212">
        <f t="shared" si="0"/>
        <v>415</v>
      </c>
      <c r="H6" s="214">
        <v>6</v>
      </c>
      <c r="I6" s="213"/>
      <c r="J6" s="212"/>
      <c r="K6" s="212">
        <f t="shared" si="1"/>
      </c>
      <c r="L6" s="214"/>
      <c r="M6" s="213">
        <f aca="true" t="shared" si="5" ref="M6:M12">IF(K6="","",E6+I6)</f>
      </c>
      <c r="N6" s="212">
        <f t="shared" si="2"/>
      </c>
      <c r="O6" s="212">
        <f t="shared" si="3"/>
      </c>
      <c r="P6" s="215">
        <f t="shared" si="4"/>
      </c>
    </row>
    <row r="7" spans="1:16" ht="18">
      <c r="A7" s="210">
        <v>3</v>
      </c>
      <c r="B7" s="216" t="s">
        <v>227</v>
      </c>
      <c r="C7" s="216" t="s">
        <v>123</v>
      </c>
      <c r="D7" s="212">
        <v>21020</v>
      </c>
      <c r="E7" s="213">
        <v>279</v>
      </c>
      <c r="F7" s="212">
        <v>132</v>
      </c>
      <c r="G7" s="212">
        <f t="shared" si="0"/>
        <v>411</v>
      </c>
      <c r="H7" s="214">
        <v>4</v>
      </c>
      <c r="I7" s="213"/>
      <c r="J7" s="212"/>
      <c r="K7" s="212">
        <f t="shared" si="1"/>
      </c>
      <c r="L7" s="214"/>
      <c r="M7" s="213">
        <f t="shared" si="5"/>
      </c>
      <c r="N7" s="212">
        <f t="shared" si="2"/>
      </c>
      <c r="O7" s="212">
        <f t="shared" si="3"/>
      </c>
      <c r="P7" s="215">
        <f t="shared" si="4"/>
      </c>
    </row>
    <row r="8" spans="1:16" ht="18">
      <c r="A8" s="210">
        <v>4</v>
      </c>
      <c r="B8" s="216" t="s">
        <v>228</v>
      </c>
      <c r="C8" s="216" t="s">
        <v>111</v>
      </c>
      <c r="D8" s="212">
        <v>21977</v>
      </c>
      <c r="E8" s="213">
        <v>279</v>
      </c>
      <c r="F8" s="212">
        <v>114</v>
      </c>
      <c r="G8" s="212">
        <f t="shared" si="0"/>
        <v>393</v>
      </c>
      <c r="H8" s="214">
        <v>9</v>
      </c>
      <c r="I8" s="213"/>
      <c r="J8" s="212"/>
      <c r="K8" s="212">
        <f t="shared" si="1"/>
      </c>
      <c r="L8" s="214"/>
      <c r="M8" s="213">
        <f t="shared" si="5"/>
      </c>
      <c r="N8" s="212">
        <f t="shared" si="2"/>
      </c>
      <c r="O8" s="212">
        <f t="shared" si="3"/>
      </c>
      <c r="P8" s="215">
        <f t="shared" si="4"/>
      </c>
    </row>
    <row r="9" spans="1:16" ht="18">
      <c r="A9" s="210">
        <v>5</v>
      </c>
      <c r="B9" s="216" t="s">
        <v>229</v>
      </c>
      <c r="C9" s="216" t="s">
        <v>111</v>
      </c>
      <c r="D9" s="212">
        <v>21102</v>
      </c>
      <c r="E9" s="213">
        <v>291</v>
      </c>
      <c r="F9" s="212">
        <v>98</v>
      </c>
      <c r="G9" s="212">
        <f t="shared" si="0"/>
        <v>389</v>
      </c>
      <c r="H9" s="214">
        <v>12</v>
      </c>
      <c r="I9" s="213"/>
      <c r="J9" s="212"/>
      <c r="K9" s="212">
        <f t="shared" si="1"/>
      </c>
      <c r="L9" s="214"/>
      <c r="M9" s="213">
        <f t="shared" si="5"/>
      </c>
      <c r="N9" s="212">
        <f t="shared" si="2"/>
      </c>
      <c r="O9" s="212">
        <f t="shared" si="3"/>
      </c>
      <c r="P9" s="215">
        <f t="shared" si="4"/>
      </c>
    </row>
    <row r="10" spans="1:16" ht="18">
      <c r="A10" s="210">
        <v>6</v>
      </c>
      <c r="B10" s="211" t="s">
        <v>230</v>
      </c>
      <c r="C10" s="211" t="s">
        <v>221</v>
      </c>
      <c r="D10" s="212">
        <v>21836</v>
      </c>
      <c r="E10" s="213">
        <v>274</v>
      </c>
      <c r="F10" s="212">
        <v>114</v>
      </c>
      <c r="G10" s="212">
        <f t="shared" si="0"/>
        <v>388</v>
      </c>
      <c r="H10" s="214">
        <v>11</v>
      </c>
      <c r="I10" s="213"/>
      <c r="J10" s="212"/>
      <c r="K10" s="212">
        <f t="shared" si="1"/>
      </c>
      <c r="L10" s="214"/>
      <c r="M10" s="213">
        <f t="shared" si="5"/>
      </c>
      <c r="N10" s="212">
        <f t="shared" si="2"/>
      </c>
      <c r="O10" s="212">
        <f t="shared" si="3"/>
      </c>
      <c r="P10" s="215">
        <f t="shared" si="4"/>
      </c>
    </row>
    <row r="11" spans="1:16" ht="18">
      <c r="A11" s="210">
        <v>7</v>
      </c>
      <c r="B11" s="216" t="s">
        <v>231</v>
      </c>
      <c r="C11" s="216" t="s">
        <v>111</v>
      </c>
      <c r="D11" s="212">
        <v>21972</v>
      </c>
      <c r="E11" s="213">
        <v>274</v>
      </c>
      <c r="F11" s="212">
        <v>96</v>
      </c>
      <c r="G11" s="212">
        <f t="shared" si="0"/>
        <v>370</v>
      </c>
      <c r="H11" s="214">
        <v>21</v>
      </c>
      <c r="I11" s="213"/>
      <c r="J11" s="212"/>
      <c r="K11" s="212">
        <f t="shared" si="1"/>
      </c>
      <c r="L11" s="214"/>
      <c r="M11" s="213">
        <f t="shared" si="5"/>
      </c>
      <c r="N11" s="212">
        <f t="shared" si="2"/>
      </c>
      <c r="O11" s="212">
        <f t="shared" si="3"/>
      </c>
      <c r="P11" s="215">
        <f t="shared" si="4"/>
      </c>
    </row>
    <row r="12" spans="1:16" ht="18">
      <c r="A12" s="210">
        <v>8</v>
      </c>
      <c r="B12" s="211" t="s">
        <v>232</v>
      </c>
      <c r="C12" s="211" t="s">
        <v>125</v>
      </c>
      <c r="D12" s="212" t="s">
        <v>224</v>
      </c>
      <c r="E12" s="213">
        <v>0</v>
      </c>
      <c r="F12" s="212">
        <v>0</v>
      </c>
      <c r="G12" s="212">
        <f t="shared" si="0"/>
        <v>0</v>
      </c>
      <c r="H12" s="214">
        <v>0</v>
      </c>
      <c r="I12" s="213"/>
      <c r="J12" s="212"/>
      <c r="K12" s="212">
        <f t="shared" si="1"/>
      </c>
      <c r="L12" s="214"/>
      <c r="M12" s="213">
        <f t="shared" si="5"/>
      </c>
      <c r="N12" s="212">
        <f t="shared" si="2"/>
      </c>
      <c r="O12" s="212">
        <f t="shared" si="3"/>
      </c>
      <c r="P12" s="215">
        <f t="shared" si="4"/>
      </c>
    </row>
    <row r="13" spans="1:16" ht="18">
      <c r="A13" s="210"/>
      <c r="B13" s="211"/>
      <c r="C13" s="211"/>
      <c r="D13" s="212"/>
      <c r="E13" s="213"/>
      <c r="F13" s="212"/>
      <c r="G13" s="212"/>
      <c r="H13" s="214"/>
      <c r="I13" s="213"/>
      <c r="J13" s="212"/>
      <c r="K13" s="212"/>
      <c r="L13" s="214"/>
      <c r="M13" s="213"/>
      <c r="N13" s="212"/>
      <c r="O13" s="212"/>
      <c r="P13" s="215"/>
    </row>
    <row r="14" spans="1:16" ht="18">
      <c r="A14" s="210"/>
      <c r="B14" s="211" t="s">
        <v>233</v>
      </c>
      <c r="C14" s="211"/>
      <c r="D14" s="212"/>
      <c r="E14" s="213"/>
      <c r="F14" s="212"/>
      <c r="G14" s="212">
        <f t="shared" si="0"/>
      </c>
      <c r="H14" s="214"/>
      <c r="I14" s="213"/>
      <c r="J14" s="212"/>
      <c r="K14" s="212">
        <f t="shared" si="1"/>
      </c>
      <c r="L14" s="214"/>
      <c r="M14" s="213"/>
      <c r="N14" s="212"/>
      <c r="O14" s="212">
        <f t="shared" si="3"/>
      </c>
      <c r="P14" s="215"/>
    </row>
    <row r="15" spans="1:16" ht="18">
      <c r="A15" s="210"/>
      <c r="B15" s="216" t="s">
        <v>234</v>
      </c>
      <c r="C15" s="216" t="s">
        <v>235</v>
      </c>
      <c r="D15" s="212"/>
      <c r="E15" s="213"/>
      <c r="F15" s="212"/>
      <c r="G15" s="212">
        <f t="shared" si="0"/>
      </c>
      <c r="H15" s="214"/>
      <c r="I15" s="213"/>
      <c r="J15" s="212"/>
      <c r="K15" s="212">
        <f t="shared" si="1"/>
      </c>
      <c r="L15" s="214"/>
      <c r="M15" s="213"/>
      <c r="N15" s="212"/>
      <c r="O15" s="212">
        <f t="shared" si="3"/>
      </c>
      <c r="P15" s="215"/>
    </row>
    <row r="16" spans="1:16" ht="18">
      <c r="A16" s="210"/>
      <c r="B16" s="211" t="s">
        <v>236</v>
      </c>
      <c r="C16" s="211" t="s">
        <v>237</v>
      </c>
      <c r="D16" s="212"/>
      <c r="E16" s="213"/>
      <c r="F16" s="212"/>
      <c r="G16" s="212">
        <f t="shared" si="0"/>
      </c>
      <c r="H16" s="214"/>
      <c r="I16" s="213"/>
      <c r="J16" s="212"/>
      <c r="K16" s="212">
        <f t="shared" si="1"/>
      </c>
      <c r="L16" s="214"/>
      <c r="M16" s="213"/>
      <c r="N16" s="212"/>
      <c r="O16" s="212">
        <f t="shared" si="3"/>
      </c>
      <c r="P16" s="215"/>
    </row>
    <row r="17" spans="1:16" ht="18">
      <c r="A17" s="210"/>
      <c r="B17" s="211" t="s">
        <v>238</v>
      </c>
      <c r="C17" s="211" t="s">
        <v>239</v>
      </c>
      <c r="D17" s="212"/>
      <c r="E17" s="213"/>
      <c r="F17" s="212"/>
      <c r="G17" s="212">
        <f t="shared" si="0"/>
      </c>
      <c r="H17" s="214"/>
      <c r="I17" s="213"/>
      <c r="J17" s="212"/>
      <c r="K17" s="212">
        <f t="shared" si="1"/>
      </c>
      <c r="L17" s="214"/>
      <c r="M17" s="213"/>
      <c r="N17" s="212"/>
      <c r="O17" s="212">
        <f t="shared" si="3"/>
      </c>
      <c r="P17" s="215"/>
    </row>
  </sheetData>
  <sheetProtection selectLockedCells="1" selectUnlockedCells="1"/>
  <autoFilter ref="A4:P17"/>
  <printOptions horizontalCentered="1"/>
  <pageMargins left="0.31527777777777777" right="0.5118055555555555" top="0.75" bottom="0.75" header="0.5118055555555555" footer="0.5118055555555555"/>
  <pageSetup fitToHeight="1" fitToWidth="1" horizontalDpi="300" verticalDpi="300" orientation="landscape" scale="73" r:id="rId1"/>
  <rowBreaks count="1" manualBreakCount="1">
    <brk id="1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R30" sqref="R30"/>
    </sheetView>
  </sheetViews>
  <sheetFormatPr defaultColWidth="9.00390625" defaultRowHeight="12.75"/>
  <cols>
    <col min="1" max="1" width="7.75390625" style="58" customWidth="1"/>
    <col min="2" max="2" width="16.75390625" style="71" customWidth="1"/>
    <col min="3" max="3" width="13.75390625" style="71" customWidth="1"/>
    <col min="4" max="4" width="4.00390625" style="58" bestFit="1" customWidth="1"/>
    <col min="5" max="5" width="4.375" style="58" customWidth="1"/>
    <col min="6" max="7" width="4.00390625" style="58" bestFit="1" customWidth="1"/>
    <col min="8" max="8" width="3.25390625" style="58" bestFit="1" customWidth="1"/>
    <col min="9" max="10" width="4.00390625" style="58" bestFit="1" customWidth="1"/>
    <col min="11" max="11" width="3.25390625" style="58" bestFit="1" customWidth="1"/>
    <col min="12" max="13" width="4.00390625" style="58" bestFit="1" customWidth="1"/>
    <col min="14" max="14" width="3.25390625" style="58" bestFit="1" customWidth="1"/>
    <col min="15" max="15" width="4.00390625" style="58" bestFit="1" customWidth="1"/>
    <col min="16" max="16" width="4.75390625" style="58" bestFit="1" customWidth="1"/>
    <col min="17" max="17" width="4.375" style="58" bestFit="1" customWidth="1"/>
    <col min="18" max="18" width="4.375" style="58" customWidth="1"/>
    <col min="19" max="19" width="8.75390625" style="58" customWidth="1"/>
    <col min="20" max="20" width="7.00390625" style="58" bestFit="1" customWidth="1"/>
    <col min="21" max="21" width="15.625" style="55" bestFit="1" customWidth="1"/>
    <col min="22" max="16384" width="9.125" style="55" customWidth="1"/>
  </cols>
  <sheetData>
    <row r="1" spans="1:21" ht="25.5" customHeight="1">
      <c r="A1" s="309" t="s">
        <v>91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53"/>
      <c r="U1" s="54"/>
    </row>
    <row r="2" spans="1:21" ht="15" customHeight="1">
      <c r="A2" s="56"/>
      <c r="B2" s="56"/>
      <c r="C2" s="56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54"/>
    </row>
    <row r="3" spans="1:3" ht="12.75" customHeight="1">
      <c r="A3" s="57"/>
      <c r="B3" s="57"/>
      <c r="C3" s="57"/>
    </row>
    <row r="4" spans="1:19" ht="13.5" thickBot="1">
      <c r="A4" s="59" t="s">
        <v>43</v>
      </c>
      <c r="B4" s="59" t="s">
        <v>92</v>
      </c>
      <c r="C4" s="59" t="s">
        <v>93</v>
      </c>
      <c r="D4" s="59" t="s">
        <v>94</v>
      </c>
      <c r="E4" s="59" t="s">
        <v>95</v>
      </c>
      <c r="F4" s="59" t="s">
        <v>96</v>
      </c>
      <c r="G4" s="59" t="s">
        <v>97</v>
      </c>
      <c r="H4" s="59" t="s">
        <v>98</v>
      </c>
      <c r="I4" s="59" t="s">
        <v>99</v>
      </c>
      <c r="J4" s="59" t="s">
        <v>100</v>
      </c>
      <c r="K4" s="59" t="s">
        <v>101</v>
      </c>
      <c r="L4" s="59" t="s">
        <v>102</v>
      </c>
      <c r="M4" s="59" t="s">
        <v>103</v>
      </c>
      <c r="N4" s="59" t="s">
        <v>104</v>
      </c>
      <c r="O4" s="59" t="s">
        <v>105</v>
      </c>
      <c r="P4" s="59" t="s">
        <v>106</v>
      </c>
      <c r="Q4" s="59" t="s">
        <v>107</v>
      </c>
      <c r="R4" s="59" t="s">
        <v>108</v>
      </c>
      <c r="S4" s="59" t="s">
        <v>109</v>
      </c>
    </row>
    <row r="5" spans="1:19" ht="12.75">
      <c r="A5" s="60" t="s">
        <v>5</v>
      </c>
      <c r="B5" s="61" t="s">
        <v>110</v>
      </c>
      <c r="C5" s="224" t="s">
        <v>242</v>
      </c>
      <c r="D5" s="62">
        <v>89</v>
      </c>
      <c r="E5" s="62">
        <f aca="true" t="shared" si="0" ref="E5:E28">F5-D5</f>
        <v>44</v>
      </c>
      <c r="F5" s="63">
        <v>133</v>
      </c>
      <c r="G5" s="62">
        <v>77</v>
      </c>
      <c r="H5" s="62">
        <f aca="true" t="shared" si="1" ref="H5:H28">I5-G5</f>
        <v>41</v>
      </c>
      <c r="I5" s="63">
        <v>118</v>
      </c>
      <c r="J5" s="62">
        <v>91</v>
      </c>
      <c r="K5" s="62">
        <f aca="true" t="shared" si="2" ref="K5:K28">L5-J5</f>
        <v>53</v>
      </c>
      <c r="L5" s="63">
        <v>144</v>
      </c>
      <c r="M5" s="62">
        <v>105</v>
      </c>
      <c r="N5" s="62">
        <f aca="true" t="shared" si="3" ref="N5:N28">O5-M5</f>
        <v>53</v>
      </c>
      <c r="O5" s="63">
        <v>158</v>
      </c>
      <c r="P5" s="62">
        <f aca="true" t="shared" si="4" ref="P5:P28">SUM(D5,G5,J5,M5)</f>
        <v>362</v>
      </c>
      <c r="Q5" s="62">
        <f aca="true" t="shared" si="5" ref="Q5:Q28">SUM(E5,H5,K5,N5)</f>
        <v>191</v>
      </c>
      <c r="R5" s="62">
        <v>7</v>
      </c>
      <c r="S5" s="62">
        <f aca="true" t="shared" si="6" ref="S5:S28">P5+Q5</f>
        <v>553</v>
      </c>
    </row>
    <row r="6" spans="1:19" ht="12.75">
      <c r="A6" s="64" t="s">
        <v>6</v>
      </c>
      <c r="B6" s="65" t="s">
        <v>112</v>
      </c>
      <c r="C6" s="65" t="s">
        <v>113</v>
      </c>
      <c r="D6" s="64">
        <v>71</v>
      </c>
      <c r="E6" s="64">
        <f t="shared" si="0"/>
        <v>61</v>
      </c>
      <c r="F6" s="66">
        <v>132</v>
      </c>
      <c r="G6" s="64">
        <v>97</v>
      </c>
      <c r="H6" s="64">
        <f t="shared" si="1"/>
        <v>53</v>
      </c>
      <c r="I6" s="67">
        <v>150</v>
      </c>
      <c r="J6" s="64">
        <v>91</v>
      </c>
      <c r="K6" s="64">
        <f t="shared" si="2"/>
        <v>44</v>
      </c>
      <c r="L6" s="67">
        <v>135</v>
      </c>
      <c r="M6" s="64">
        <v>84</v>
      </c>
      <c r="N6" s="64">
        <f t="shared" si="3"/>
        <v>43</v>
      </c>
      <c r="O6" s="67">
        <v>127</v>
      </c>
      <c r="P6" s="60">
        <f t="shared" si="4"/>
        <v>343</v>
      </c>
      <c r="Q6" s="60">
        <f t="shared" si="5"/>
        <v>201</v>
      </c>
      <c r="R6" s="60">
        <v>4</v>
      </c>
      <c r="S6" s="64">
        <f t="shared" si="6"/>
        <v>544</v>
      </c>
    </row>
    <row r="7" spans="1:19" ht="12.75">
      <c r="A7" s="64" t="s">
        <v>7</v>
      </c>
      <c r="B7" s="68" t="s">
        <v>114</v>
      </c>
      <c r="C7" s="68" t="s">
        <v>115</v>
      </c>
      <c r="D7" s="64">
        <v>95</v>
      </c>
      <c r="E7" s="64">
        <f t="shared" si="0"/>
        <v>43</v>
      </c>
      <c r="F7" s="66">
        <v>138</v>
      </c>
      <c r="G7" s="64">
        <v>100</v>
      </c>
      <c r="H7" s="64">
        <f t="shared" si="1"/>
        <v>44</v>
      </c>
      <c r="I7" s="66">
        <v>144</v>
      </c>
      <c r="J7" s="64">
        <v>79</v>
      </c>
      <c r="K7" s="64">
        <f t="shared" si="2"/>
        <v>54</v>
      </c>
      <c r="L7" s="66">
        <v>133</v>
      </c>
      <c r="M7" s="64">
        <v>80</v>
      </c>
      <c r="N7" s="64">
        <f t="shared" si="3"/>
        <v>35</v>
      </c>
      <c r="O7" s="66">
        <v>115</v>
      </c>
      <c r="P7" s="64">
        <f t="shared" si="4"/>
        <v>354</v>
      </c>
      <c r="Q7" s="64">
        <f t="shared" si="5"/>
        <v>176</v>
      </c>
      <c r="R7" s="64">
        <v>5</v>
      </c>
      <c r="S7" s="64">
        <f t="shared" si="6"/>
        <v>530</v>
      </c>
    </row>
    <row r="8" spans="1:19" ht="12.75">
      <c r="A8" s="64" t="s">
        <v>8</v>
      </c>
      <c r="B8" s="68" t="s">
        <v>116</v>
      </c>
      <c r="C8" s="65" t="s">
        <v>113</v>
      </c>
      <c r="D8" s="64">
        <v>88</v>
      </c>
      <c r="E8" s="64">
        <f t="shared" si="0"/>
        <v>44</v>
      </c>
      <c r="F8" s="66">
        <v>132</v>
      </c>
      <c r="G8" s="64">
        <v>92</v>
      </c>
      <c r="H8" s="64">
        <f t="shared" si="1"/>
        <v>27</v>
      </c>
      <c r="I8" s="66">
        <v>119</v>
      </c>
      <c r="J8" s="64">
        <v>85</v>
      </c>
      <c r="K8" s="64">
        <f t="shared" si="2"/>
        <v>45</v>
      </c>
      <c r="L8" s="66">
        <v>130</v>
      </c>
      <c r="M8" s="64">
        <v>89</v>
      </c>
      <c r="N8" s="64">
        <f t="shared" si="3"/>
        <v>44</v>
      </c>
      <c r="O8" s="66">
        <v>133</v>
      </c>
      <c r="P8" s="64">
        <f t="shared" si="4"/>
        <v>354</v>
      </c>
      <c r="Q8" s="64">
        <f t="shared" si="5"/>
        <v>160</v>
      </c>
      <c r="R8" s="64">
        <v>10</v>
      </c>
      <c r="S8" s="64">
        <f t="shared" si="6"/>
        <v>514</v>
      </c>
    </row>
    <row r="9" spans="1:19" ht="12.75">
      <c r="A9" s="60" t="s">
        <v>9</v>
      </c>
      <c r="B9" s="69" t="s">
        <v>117</v>
      </c>
      <c r="C9" s="69" t="s">
        <v>111</v>
      </c>
      <c r="D9" s="60">
        <v>83</v>
      </c>
      <c r="E9" s="60">
        <f t="shared" si="0"/>
        <v>53</v>
      </c>
      <c r="F9" s="67">
        <v>136</v>
      </c>
      <c r="G9" s="60">
        <v>85</v>
      </c>
      <c r="H9" s="60">
        <f t="shared" si="1"/>
        <v>35</v>
      </c>
      <c r="I9" s="67">
        <v>120</v>
      </c>
      <c r="J9" s="60">
        <v>87</v>
      </c>
      <c r="K9" s="60">
        <f t="shared" si="2"/>
        <v>36</v>
      </c>
      <c r="L9" s="67">
        <v>123</v>
      </c>
      <c r="M9" s="64">
        <v>88</v>
      </c>
      <c r="N9" s="64">
        <f t="shared" si="3"/>
        <v>45</v>
      </c>
      <c r="O9" s="67">
        <v>133</v>
      </c>
      <c r="P9" s="64">
        <f t="shared" si="4"/>
        <v>343</v>
      </c>
      <c r="Q9" s="60">
        <f t="shared" si="5"/>
        <v>169</v>
      </c>
      <c r="R9" s="60">
        <v>9</v>
      </c>
      <c r="S9" s="64">
        <f t="shared" si="6"/>
        <v>512</v>
      </c>
    </row>
    <row r="10" spans="1:19" ht="12.75">
      <c r="A10" s="60" t="s">
        <v>60</v>
      </c>
      <c r="B10" s="65" t="s">
        <v>118</v>
      </c>
      <c r="C10" s="65" t="s">
        <v>119</v>
      </c>
      <c r="D10" s="64">
        <v>76</v>
      </c>
      <c r="E10" s="64">
        <f t="shared" si="0"/>
        <v>44</v>
      </c>
      <c r="F10" s="66">
        <v>120</v>
      </c>
      <c r="G10" s="64">
        <v>92</v>
      </c>
      <c r="H10" s="64">
        <f t="shared" si="1"/>
        <v>43</v>
      </c>
      <c r="I10" s="66">
        <v>135</v>
      </c>
      <c r="J10" s="64">
        <v>98</v>
      </c>
      <c r="K10" s="64">
        <f t="shared" si="2"/>
        <v>31</v>
      </c>
      <c r="L10" s="66">
        <v>129</v>
      </c>
      <c r="M10" s="64">
        <v>92</v>
      </c>
      <c r="N10" s="64">
        <f t="shared" si="3"/>
        <v>36</v>
      </c>
      <c r="O10" s="66">
        <v>128</v>
      </c>
      <c r="P10" s="64">
        <f t="shared" si="4"/>
        <v>358</v>
      </c>
      <c r="Q10" s="64">
        <f t="shared" si="5"/>
        <v>154</v>
      </c>
      <c r="R10" s="64">
        <v>7</v>
      </c>
      <c r="S10" s="64">
        <f t="shared" si="6"/>
        <v>512</v>
      </c>
    </row>
    <row r="11" spans="1:19" ht="12.75">
      <c r="A11" s="64" t="s">
        <v>63</v>
      </c>
      <c r="B11" s="65" t="s">
        <v>120</v>
      </c>
      <c r="C11" s="65" t="s">
        <v>121</v>
      </c>
      <c r="D11" s="64">
        <v>81</v>
      </c>
      <c r="E11" s="64">
        <f t="shared" si="0"/>
        <v>36</v>
      </c>
      <c r="F11" s="66">
        <v>117</v>
      </c>
      <c r="G11" s="64">
        <v>78</v>
      </c>
      <c r="H11" s="64">
        <f t="shared" si="1"/>
        <v>45</v>
      </c>
      <c r="I11" s="66">
        <v>123</v>
      </c>
      <c r="J11" s="64">
        <v>79</v>
      </c>
      <c r="K11" s="64">
        <f t="shared" si="2"/>
        <v>44</v>
      </c>
      <c r="L11" s="66">
        <v>123</v>
      </c>
      <c r="M11" s="64">
        <v>92</v>
      </c>
      <c r="N11" s="64">
        <f t="shared" si="3"/>
        <v>52</v>
      </c>
      <c r="O11" s="66">
        <v>144</v>
      </c>
      <c r="P11" s="64">
        <f t="shared" si="4"/>
        <v>330</v>
      </c>
      <c r="Q11" s="64">
        <f t="shared" si="5"/>
        <v>177</v>
      </c>
      <c r="R11" s="64">
        <v>4</v>
      </c>
      <c r="S11" s="64">
        <f t="shared" si="6"/>
        <v>507</v>
      </c>
    </row>
    <row r="12" spans="1:19" ht="12.75">
      <c r="A12" s="60" t="s">
        <v>67</v>
      </c>
      <c r="B12" s="68" t="s">
        <v>122</v>
      </c>
      <c r="C12" s="65" t="s">
        <v>123</v>
      </c>
      <c r="D12" s="64">
        <v>100</v>
      </c>
      <c r="E12" s="64">
        <f t="shared" si="0"/>
        <v>36</v>
      </c>
      <c r="F12" s="66">
        <v>136</v>
      </c>
      <c r="G12" s="64">
        <v>86</v>
      </c>
      <c r="H12" s="64">
        <f t="shared" si="1"/>
        <v>34</v>
      </c>
      <c r="I12" s="66">
        <v>120</v>
      </c>
      <c r="J12" s="64">
        <v>104</v>
      </c>
      <c r="K12" s="64">
        <f t="shared" si="2"/>
        <v>34</v>
      </c>
      <c r="L12" s="66">
        <v>138</v>
      </c>
      <c r="M12" s="64">
        <v>76</v>
      </c>
      <c r="N12" s="64">
        <f t="shared" si="3"/>
        <v>34</v>
      </c>
      <c r="O12" s="66">
        <v>110</v>
      </c>
      <c r="P12" s="64">
        <f t="shared" si="4"/>
        <v>366</v>
      </c>
      <c r="Q12" s="64">
        <f t="shared" si="5"/>
        <v>138</v>
      </c>
      <c r="R12" s="64">
        <v>5</v>
      </c>
      <c r="S12" s="64">
        <f t="shared" si="6"/>
        <v>504</v>
      </c>
    </row>
    <row r="13" spans="1:19" ht="12.75">
      <c r="A13" s="64" t="s">
        <v>70</v>
      </c>
      <c r="B13" s="68" t="s">
        <v>124</v>
      </c>
      <c r="C13" s="68" t="s">
        <v>125</v>
      </c>
      <c r="D13" s="64">
        <v>88</v>
      </c>
      <c r="E13" s="64">
        <f t="shared" si="0"/>
        <v>26</v>
      </c>
      <c r="F13" s="66">
        <v>114</v>
      </c>
      <c r="G13" s="64">
        <v>80</v>
      </c>
      <c r="H13" s="64">
        <f t="shared" si="1"/>
        <v>45</v>
      </c>
      <c r="I13" s="66">
        <v>125</v>
      </c>
      <c r="J13" s="64">
        <v>83</v>
      </c>
      <c r="K13" s="64">
        <f t="shared" si="2"/>
        <v>54</v>
      </c>
      <c r="L13" s="66">
        <v>137</v>
      </c>
      <c r="M13" s="64">
        <v>86</v>
      </c>
      <c r="N13" s="64">
        <f t="shared" si="3"/>
        <v>36</v>
      </c>
      <c r="O13" s="66">
        <v>122</v>
      </c>
      <c r="P13" s="64">
        <f t="shared" si="4"/>
        <v>337</v>
      </c>
      <c r="Q13" s="64">
        <f t="shared" si="5"/>
        <v>161</v>
      </c>
      <c r="R13" s="64">
        <v>8</v>
      </c>
      <c r="S13" s="64">
        <f t="shared" si="6"/>
        <v>498</v>
      </c>
    </row>
    <row r="14" spans="1:19" ht="12.75">
      <c r="A14" s="60" t="s">
        <v>73</v>
      </c>
      <c r="B14" s="65" t="s">
        <v>126</v>
      </c>
      <c r="C14" s="65" t="s">
        <v>127</v>
      </c>
      <c r="D14" s="64">
        <v>83</v>
      </c>
      <c r="E14" s="64">
        <f t="shared" si="0"/>
        <v>43</v>
      </c>
      <c r="F14" s="66">
        <v>126</v>
      </c>
      <c r="G14" s="64">
        <v>84</v>
      </c>
      <c r="H14" s="64">
        <f t="shared" si="1"/>
        <v>26</v>
      </c>
      <c r="I14" s="66">
        <v>110</v>
      </c>
      <c r="J14" s="64">
        <v>108</v>
      </c>
      <c r="K14" s="64">
        <f t="shared" si="2"/>
        <v>36</v>
      </c>
      <c r="L14" s="66">
        <v>144</v>
      </c>
      <c r="M14" s="64">
        <v>92</v>
      </c>
      <c r="N14" s="64">
        <f t="shared" si="3"/>
        <v>24</v>
      </c>
      <c r="O14" s="66">
        <v>116</v>
      </c>
      <c r="P14" s="64">
        <f t="shared" si="4"/>
        <v>367</v>
      </c>
      <c r="Q14" s="64">
        <f t="shared" si="5"/>
        <v>129</v>
      </c>
      <c r="R14" s="64">
        <v>14</v>
      </c>
      <c r="S14" s="64">
        <f t="shared" si="6"/>
        <v>496</v>
      </c>
    </row>
    <row r="15" spans="1:19" ht="12.75">
      <c r="A15" s="60" t="s">
        <v>76</v>
      </c>
      <c r="B15" s="65" t="s">
        <v>128</v>
      </c>
      <c r="C15" s="65" t="s">
        <v>129</v>
      </c>
      <c r="D15" s="64">
        <v>84</v>
      </c>
      <c r="E15" s="64">
        <f t="shared" si="0"/>
        <v>54</v>
      </c>
      <c r="F15" s="66">
        <v>138</v>
      </c>
      <c r="G15" s="64">
        <v>85</v>
      </c>
      <c r="H15" s="64">
        <f t="shared" si="1"/>
        <v>42</v>
      </c>
      <c r="I15" s="67">
        <v>127</v>
      </c>
      <c r="J15" s="64">
        <v>79</v>
      </c>
      <c r="K15" s="64">
        <f t="shared" si="2"/>
        <v>35</v>
      </c>
      <c r="L15" s="67">
        <v>114</v>
      </c>
      <c r="M15" s="64">
        <v>87</v>
      </c>
      <c r="N15" s="64">
        <f t="shared" si="3"/>
        <v>27</v>
      </c>
      <c r="O15" s="67">
        <v>114</v>
      </c>
      <c r="P15" s="60">
        <f t="shared" si="4"/>
        <v>335</v>
      </c>
      <c r="Q15" s="60">
        <f t="shared" si="5"/>
        <v>158</v>
      </c>
      <c r="R15" s="60">
        <v>10</v>
      </c>
      <c r="S15" s="64">
        <f t="shared" si="6"/>
        <v>493</v>
      </c>
    </row>
    <row r="16" spans="1:19" ht="12.75">
      <c r="A16" s="64" t="s">
        <v>79</v>
      </c>
      <c r="B16" s="68" t="s">
        <v>130</v>
      </c>
      <c r="C16" s="68" t="s">
        <v>113</v>
      </c>
      <c r="D16" s="64">
        <v>83</v>
      </c>
      <c r="E16" s="64">
        <f t="shared" si="0"/>
        <v>35</v>
      </c>
      <c r="F16" s="66">
        <v>118</v>
      </c>
      <c r="G16" s="64">
        <v>89</v>
      </c>
      <c r="H16" s="64">
        <f t="shared" si="1"/>
        <v>43</v>
      </c>
      <c r="I16" s="66">
        <v>132</v>
      </c>
      <c r="J16" s="64">
        <v>93</v>
      </c>
      <c r="K16" s="64">
        <f t="shared" si="2"/>
        <v>32</v>
      </c>
      <c r="L16" s="66">
        <v>125</v>
      </c>
      <c r="M16" s="64">
        <v>91</v>
      </c>
      <c r="N16" s="64">
        <f t="shared" si="3"/>
        <v>27</v>
      </c>
      <c r="O16" s="66">
        <v>118</v>
      </c>
      <c r="P16" s="64">
        <f t="shared" si="4"/>
        <v>356</v>
      </c>
      <c r="Q16" s="64">
        <f t="shared" si="5"/>
        <v>137</v>
      </c>
      <c r="R16" s="64">
        <v>9</v>
      </c>
      <c r="S16" s="64">
        <f t="shared" si="6"/>
        <v>493</v>
      </c>
    </row>
    <row r="17" spans="1:21" ht="12.75">
      <c r="A17" s="60" t="s">
        <v>81</v>
      </c>
      <c r="B17" s="65" t="s">
        <v>131</v>
      </c>
      <c r="C17" s="65" t="s">
        <v>115</v>
      </c>
      <c r="D17" s="64">
        <v>91</v>
      </c>
      <c r="E17" s="64">
        <f t="shared" si="0"/>
        <v>33</v>
      </c>
      <c r="F17" s="66">
        <v>124</v>
      </c>
      <c r="G17" s="64">
        <v>91</v>
      </c>
      <c r="H17" s="64">
        <f t="shared" si="1"/>
        <v>44</v>
      </c>
      <c r="I17" s="66">
        <v>135</v>
      </c>
      <c r="J17" s="64">
        <v>77</v>
      </c>
      <c r="K17" s="64">
        <f t="shared" si="2"/>
        <v>35</v>
      </c>
      <c r="L17" s="66">
        <v>112</v>
      </c>
      <c r="M17" s="64">
        <v>82</v>
      </c>
      <c r="N17" s="64">
        <f t="shared" si="3"/>
        <v>33</v>
      </c>
      <c r="O17" s="66">
        <v>115</v>
      </c>
      <c r="P17" s="64">
        <f t="shared" si="4"/>
        <v>341</v>
      </c>
      <c r="Q17" s="64">
        <f t="shared" si="5"/>
        <v>145</v>
      </c>
      <c r="R17" s="64">
        <v>7</v>
      </c>
      <c r="S17" s="64">
        <f t="shared" si="6"/>
        <v>486</v>
      </c>
      <c r="U17" s="70"/>
    </row>
    <row r="18" spans="1:19" ht="12.75">
      <c r="A18" s="64" t="s">
        <v>84</v>
      </c>
      <c r="B18" s="65" t="s">
        <v>132</v>
      </c>
      <c r="C18" s="65" t="s">
        <v>121</v>
      </c>
      <c r="D18" s="64">
        <v>88</v>
      </c>
      <c r="E18" s="64">
        <f t="shared" si="0"/>
        <v>27</v>
      </c>
      <c r="F18" s="66">
        <v>115</v>
      </c>
      <c r="G18" s="64">
        <v>85</v>
      </c>
      <c r="H18" s="64">
        <f t="shared" si="1"/>
        <v>35</v>
      </c>
      <c r="I18" s="66">
        <v>120</v>
      </c>
      <c r="J18" s="64">
        <v>87</v>
      </c>
      <c r="K18" s="64">
        <f t="shared" si="2"/>
        <v>35</v>
      </c>
      <c r="L18" s="66">
        <v>122</v>
      </c>
      <c r="M18" s="64">
        <v>96</v>
      </c>
      <c r="N18" s="64">
        <f t="shared" si="3"/>
        <v>32</v>
      </c>
      <c r="O18" s="66">
        <v>128</v>
      </c>
      <c r="P18" s="64">
        <f t="shared" si="4"/>
        <v>356</v>
      </c>
      <c r="Q18" s="64">
        <f t="shared" si="5"/>
        <v>129</v>
      </c>
      <c r="R18" s="64">
        <v>7</v>
      </c>
      <c r="S18" s="64">
        <f t="shared" si="6"/>
        <v>485</v>
      </c>
    </row>
    <row r="19" spans="1:19" ht="12.75">
      <c r="A19" s="60" t="s">
        <v>86</v>
      </c>
      <c r="B19" s="65" t="s">
        <v>133</v>
      </c>
      <c r="C19" s="65" t="s">
        <v>129</v>
      </c>
      <c r="D19" s="64">
        <v>90</v>
      </c>
      <c r="E19" s="64">
        <f t="shared" si="0"/>
        <v>44</v>
      </c>
      <c r="F19" s="66">
        <v>134</v>
      </c>
      <c r="G19" s="64">
        <v>91</v>
      </c>
      <c r="H19" s="64">
        <f t="shared" si="1"/>
        <v>30</v>
      </c>
      <c r="I19" s="66">
        <v>121</v>
      </c>
      <c r="J19" s="64">
        <v>77</v>
      </c>
      <c r="K19" s="64">
        <f t="shared" si="2"/>
        <v>36</v>
      </c>
      <c r="L19" s="66">
        <v>113</v>
      </c>
      <c r="M19" s="64">
        <v>81</v>
      </c>
      <c r="N19" s="64">
        <f t="shared" si="3"/>
        <v>35</v>
      </c>
      <c r="O19" s="66">
        <v>116</v>
      </c>
      <c r="P19" s="64">
        <f t="shared" si="4"/>
        <v>339</v>
      </c>
      <c r="Q19" s="64">
        <f t="shared" si="5"/>
        <v>145</v>
      </c>
      <c r="R19" s="64">
        <v>7</v>
      </c>
      <c r="S19" s="64">
        <f t="shared" si="6"/>
        <v>484</v>
      </c>
    </row>
    <row r="20" spans="1:19" ht="12.75">
      <c r="A20" s="64" t="s">
        <v>90</v>
      </c>
      <c r="B20" s="68" t="s">
        <v>134</v>
      </c>
      <c r="C20" s="65" t="s">
        <v>111</v>
      </c>
      <c r="D20" s="64">
        <v>84</v>
      </c>
      <c r="E20" s="64">
        <f t="shared" si="0"/>
        <v>45</v>
      </c>
      <c r="F20" s="66">
        <v>129</v>
      </c>
      <c r="G20" s="64">
        <v>67</v>
      </c>
      <c r="H20" s="64">
        <f t="shared" si="1"/>
        <v>41</v>
      </c>
      <c r="I20" s="66">
        <v>108</v>
      </c>
      <c r="J20" s="64">
        <v>78</v>
      </c>
      <c r="K20" s="64">
        <f t="shared" si="2"/>
        <v>27</v>
      </c>
      <c r="L20" s="66">
        <v>105</v>
      </c>
      <c r="M20" s="64">
        <v>89</v>
      </c>
      <c r="N20" s="64">
        <f t="shared" si="3"/>
        <v>50</v>
      </c>
      <c r="O20" s="66">
        <v>139</v>
      </c>
      <c r="P20" s="64">
        <f t="shared" si="4"/>
        <v>318</v>
      </c>
      <c r="Q20" s="64">
        <f t="shared" si="5"/>
        <v>163</v>
      </c>
      <c r="R20" s="64">
        <v>9</v>
      </c>
      <c r="S20" s="64">
        <f t="shared" si="6"/>
        <v>481</v>
      </c>
    </row>
    <row r="21" spans="1:19" ht="12.75">
      <c r="A21" s="64" t="s">
        <v>135</v>
      </c>
      <c r="B21" s="68" t="s">
        <v>136</v>
      </c>
      <c r="C21" s="65" t="s">
        <v>113</v>
      </c>
      <c r="D21" s="64">
        <v>92</v>
      </c>
      <c r="E21" s="64">
        <f t="shared" si="0"/>
        <v>43</v>
      </c>
      <c r="F21" s="66">
        <v>135</v>
      </c>
      <c r="G21" s="64">
        <v>82</v>
      </c>
      <c r="H21" s="64">
        <f t="shared" si="1"/>
        <v>12</v>
      </c>
      <c r="I21" s="66">
        <v>94</v>
      </c>
      <c r="J21" s="64">
        <v>82</v>
      </c>
      <c r="K21" s="64">
        <f t="shared" si="2"/>
        <v>53</v>
      </c>
      <c r="L21" s="66">
        <v>135</v>
      </c>
      <c r="M21" s="64">
        <v>89</v>
      </c>
      <c r="N21" s="64">
        <f t="shared" si="3"/>
        <v>25</v>
      </c>
      <c r="O21" s="66">
        <v>114</v>
      </c>
      <c r="P21" s="64">
        <f t="shared" si="4"/>
        <v>345</v>
      </c>
      <c r="Q21" s="64">
        <f t="shared" si="5"/>
        <v>133</v>
      </c>
      <c r="R21" s="64">
        <v>5</v>
      </c>
      <c r="S21" s="64">
        <f t="shared" si="6"/>
        <v>478</v>
      </c>
    </row>
    <row r="22" spans="1:19" ht="12.75">
      <c r="A22" s="64" t="s">
        <v>137</v>
      </c>
      <c r="B22" s="65" t="s">
        <v>138</v>
      </c>
      <c r="C22" s="65" t="s">
        <v>125</v>
      </c>
      <c r="D22" s="64">
        <v>96</v>
      </c>
      <c r="E22" s="64">
        <f t="shared" si="0"/>
        <v>49</v>
      </c>
      <c r="F22" s="66">
        <v>145</v>
      </c>
      <c r="G22" s="64">
        <v>95</v>
      </c>
      <c r="H22" s="64">
        <f t="shared" si="1"/>
        <v>35</v>
      </c>
      <c r="I22" s="66">
        <v>130</v>
      </c>
      <c r="J22" s="64">
        <v>76</v>
      </c>
      <c r="K22" s="64">
        <f t="shared" si="2"/>
        <v>22</v>
      </c>
      <c r="L22" s="66">
        <v>98</v>
      </c>
      <c r="M22" s="64">
        <v>85</v>
      </c>
      <c r="N22" s="64">
        <f t="shared" si="3"/>
        <v>17</v>
      </c>
      <c r="O22" s="66">
        <v>102</v>
      </c>
      <c r="P22" s="64">
        <f t="shared" si="4"/>
        <v>352</v>
      </c>
      <c r="Q22" s="64">
        <f t="shared" si="5"/>
        <v>123</v>
      </c>
      <c r="R22" s="64">
        <v>14</v>
      </c>
      <c r="S22" s="64">
        <f t="shared" si="6"/>
        <v>475</v>
      </c>
    </row>
    <row r="23" spans="1:19" ht="12.75">
      <c r="A23" s="64" t="s">
        <v>139</v>
      </c>
      <c r="B23" s="65" t="s">
        <v>140</v>
      </c>
      <c r="C23" s="65" t="s">
        <v>141</v>
      </c>
      <c r="D23" s="64">
        <v>76</v>
      </c>
      <c r="E23" s="64">
        <f t="shared" si="0"/>
        <v>34</v>
      </c>
      <c r="F23" s="66">
        <v>110</v>
      </c>
      <c r="G23" s="64">
        <v>86</v>
      </c>
      <c r="H23" s="64">
        <f t="shared" si="1"/>
        <v>51</v>
      </c>
      <c r="I23" s="66">
        <v>137</v>
      </c>
      <c r="J23" s="64">
        <v>81</v>
      </c>
      <c r="K23" s="64">
        <f t="shared" si="2"/>
        <v>43</v>
      </c>
      <c r="L23" s="66">
        <v>124</v>
      </c>
      <c r="M23" s="64">
        <v>83</v>
      </c>
      <c r="N23" s="64">
        <f t="shared" si="3"/>
        <v>18</v>
      </c>
      <c r="O23" s="66">
        <v>101</v>
      </c>
      <c r="P23" s="64">
        <f t="shared" si="4"/>
        <v>326</v>
      </c>
      <c r="Q23" s="64">
        <f t="shared" si="5"/>
        <v>146</v>
      </c>
      <c r="R23" s="64">
        <v>6</v>
      </c>
      <c r="S23" s="64">
        <f t="shared" si="6"/>
        <v>472</v>
      </c>
    </row>
    <row r="24" spans="1:19" ht="12.75">
      <c r="A24" s="64" t="s">
        <v>142</v>
      </c>
      <c r="B24" s="65" t="s">
        <v>143</v>
      </c>
      <c r="C24" s="65" t="s">
        <v>141</v>
      </c>
      <c r="D24" s="64">
        <v>90</v>
      </c>
      <c r="E24" s="64">
        <f t="shared" si="0"/>
        <v>35</v>
      </c>
      <c r="F24" s="66">
        <v>125</v>
      </c>
      <c r="G24" s="64">
        <v>83</v>
      </c>
      <c r="H24" s="64">
        <f t="shared" si="1"/>
        <v>24</v>
      </c>
      <c r="I24" s="66">
        <v>107</v>
      </c>
      <c r="J24" s="64">
        <v>86</v>
      </c>
      <c r="K24" s="64">
        <f t="shared" si="2"/>
        <v>36</v>
      </c>
      <c r="L24" s="66">
        <v>122</v>
      </c>
      <c r="M24" s="64">
        <v>81</v>
      </c>
      <c r="N24" s="64">
        <f t="shared" si="3"/>
        <v>35</v>
      </c>
      <c r="O24" s="66">
        <v>116</v>
      </c>
      <c r="P24" s="64">
        <f t="shared" si="4"/>
        <v>340</v>
      </c>
      <c r="Q24" s="64">
        <f t="shared" si="5"/>
        <v>130</v>
      </c>
      <c r="R24" s="64">
        <v>12</v>
      </c>
      <c r="S24" s="64">
        <f t="shared" si="6"/>
        <v>470</v>
      </c>
    </row>
    <row r="25" spans="1:19" ht="12.75">
      <c r="A25" s="64" t="s">
        <v>144</v>
      </c>
      <c r="B25" s="68" t="s">
        <v>145</v>
      </c>
      <c r="C25" s="65" t="s">
        <v>141</v>
      </c>
      <c r="D25" s="64">
        <v>89</v>
      </c>
      <c r="E25" s="64">
        <f t="shared" si="0"/>
        <v>27</v>
      </c>
      <c r="F25" s="66">
        <v>116</v>
      </c>
      <c r="G25" s="64">
        <v>83</v>
      </c>
      <c r="H25" s="64">
        <f t="shared" si="1"/>
        <v>44</v>
      </c>
      <c r="I25" s="66">
        <v>127</v>
      </c>
      <c r="J25" s="64">
        <v>88</v>
      </c>
      <c r="K25" s="64">
        <f t="shared" si="2"/>
        <v>27</v>
      </c>
      <c r="L25" s="66">
        <v>115</v>
      </c>
      <c r="M25" s="64">
        <v>82</v>
      </c>
      <c r="N25" s="64">
        <f t="shared" si="3"/>
        <v>26</v>
      </c>
      <c r="O25" s="66">
        <v>108</v>
      </c>
      <c r="P25" s="64">
        <f t="shared" si="4"/>
        <v>342</v>
      </c>
      <c r="Q25" s="64">
        <f t="shared" si="5"/>
        <v>124</v>
      </c>
      <c r="R25" s="64">
        <v>14</v>
      </c>
      <c r="S25" s="64">
        <f t="shared" si="6"/>
        <v>466</v>
      </c>
    </row>
    <row r="26" spans="1:19" ht="12.75">
      <c r="A26" s="64" t="s">
        <v>146</v>
      </c>
      <c r="B26" s="68" t="s">
        <v>147</v>
      </c>
      <c r="C26" s="68" t="s">
        <v>115</v>
      </c>
      <c r="D26" s="64">
        <v>83</v>
      </c>
      <c r="E26" s="64">
        <f t="shared" si="0"/>
        <v>26</v>
      </c>
      <c r="F26" s="66">
        <v>109</v>
      </c>
      <c r="G26" s="64">
        <v>77</v>
      </c>
      <c r="H26" s="64">
        <f t="shared" si="1"/>
        <v>35</v>
      </c>
      <c r="I26" s="66">
        <v>112</v>
      </c>
      <c r="J26" s="64">
        <v>76</v>
      </c>
      <c r="K26" s="64">
        <f t="shared" si="2"/>
        <v>36</v>
      </c>
      <c r="L26" s="66">
        <v>112</v>
      </c>
      <c r="M26" s="64">
        <v>90</v>
      </c>
      <c r="N26" s="64">
        <f t="shared" si="3"/>
        <v>34</v>
      </c>
      <c r="O26" s="66">
        <v>124</v>
      </c>
      <c r="P26" s="64">
        <f t="shared" si="4"/>
        <v>326</v>
      </c>
      <c r="Q26" s="64">
        <f t="shared" si="5"/>
        <v>131</v>
      </c>
      <c r="R26" s="64">
        <v>10</v>
      </c>
      <c r="S26" s="64">
        <f t="shared" si="6"/>
        <v>457</v>
      </c>
    </row>
    <row r="27" spans="1:19" ht="12.75">
      <c r="A27" s="64" t="s">
        <v>148</v>
      </c>
      <c r="B27" s="65" t="s">
        <v>149</v>
      </c>
      <c r="C27" s="65" t="s">
        <v>141</v>
      </c>
      <c r="D27" s="64">
        <v>73</v>
      </c>
      <c r="E27" s="64">
        <f t="shared" si="0"/>
        <v>44</v>
      </c>
      <c r="F27" s="66">
        <v>117</v>
      </c>
      <c r="G27" s="64">
        <v>71</v>
      </c>
      <c r="H27" s="64">
        <f t="shared" si="1"/>
        <v>35</v>
      </c>
      <c r="I27" s="66">
        <v>106</v>
      </c>
      <c r="J27" s="64">
        <v>77</v>
      </c>
      <c r="K27" s="64">
        <f t="shared" si="2"/>
        <v>35</v>
      </c>
      <c r="L27" s="66">
        <v>112</v>
      </c>
      <c r="M27" s="64">
        <v>82</v>
      </c>
      <c r="N27" s="64">
        <f t="shared" si="3"/>
        <v>36</v>
      </c>
      <c r="O27" s="66">
        <v>118</v>
      </c>
      <c r="P27" s="64">
        <f t="shared" si="4"/>
        <v>303</v>
      </c>
      <c r="Q27" s="64">
        <f t="shared" si="5"/>
        <v>150</v>
      </c>
      <c r="R27" s="64">
        <v>10</v>
      </c>
      <c r="S27" s="64">
        <f t="shared" si="6"/>
        <v>453</v>
      </c>
    </row>
    <row r="28" spans="1:19" ht="12.75">
      <c r="A28" s="64" t="s">
        <v>150</v>
      </c>
      <c r="B28" s="65" t="s">
        <v>151</v>
      </c>
      <c r="C28" s="65" t="s">
        <v>152</v>
      </c>
      <c r="D28" s="64">
        <v>69</v>
      </c>
      <c r="E28" s="64">
        <f t="shared" si="0"/>
        <v>36</v>
      </c>
      <c r="F28" s="66">
        <v>105</v>
      </c>
      <c r="G28" s="64">
        <v>89</v>
      </c>
      <c r="H28" s="64">
        <f t="shared" si="1"/>
        <v>35</v>
      </c>
      <c r="I28" s="66">
        <v>124</v>
      </c>
      <c r="J28" s="64">
        <v>81</v>
      </c>
      <c r="K28" s="64">
        <f t="shared" si="2"/>
        <v>26</v>
      </c>
      <c r="L28" s="66">
        <v>107</v>
      </c>
      <c r="M28" s="64">
        <v>80</v>
      </c>
      <c r="N28" s="64">
        <f t="shared" si="3"/>
        <v>32</v>
      </c>
      <c r="O28" s="66">
        <v>112</v>
      </c>
      <c r="P28" s="64">
        <f t="shared" si="4"/>
        <v>319</v>
      </c>
      <c r="Q28" s="64">
        <f t="shared" si="5"/>
        <v>129</v>
      </c>
      <c r="R28" s="64">
        <v>9</v>
      </c>
      <c r="S28" s="64">
        <f t="shared" si="6"/>
        <v>448</v>
      </c>
    </row>
    <row r="31" ht="12.75">
      <c r="A31" s="71" t="s">
        <v>153</v>
      </c>
    </row>
  </sheetData>
  <mergeCells count="1">
    <mergeCell ref="A1:S1"/>
  </mergeCells>
  <conditionalFormatting sqref="S3:S28">
    <cfRule type="cellIs" priority="1" dxfId="0" operator="greaterThan" stopIfTrue="1">
      <formula>499</formula>
    </cfRule>
  </conditionalFormatting>
  <conditionalFormatting sqref="P5:P28">
    <cfRule type="cellIs" priority="2" dxfId="0" operator="greaterThan" stopIfTrue="1">
      <formula>359</formula>
    </cfRule>
  </conditionalFormatting>
  <conditionalFormatting sqref="Q5:R28">
    <cfRule type="cellIs" priority="3" dxfId="0" operator="greaterThan" stopIfTrue="1">
      <formula>189</formula>
    </cfRule>
  </conditionalFormatting>
  <conditionalFormatting sqref="F5:F28 I5:I28 O5:O28 L5:L28">
    <cfRule type="cellIs" priority="4" dxfId="0" operator="greaterThan" stopIfTrue="1">
      <formula>140</formula>
    </cfRule>
  </conditionalFormatting>
  <printOptions horizontalCentered="1"/>
  <pageMargins left="0.2" right="0.17" top="0.984251968503937" bottom="0.71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OutlineSymbols="0" workbookViewId="0" topLeftCell="A1">
      <selection activeCell="G26" sqref="G26"/>
    </sheetView>
  </sheetViews>
  <sheetFormatPr defaultColWidth="14.375" defaultRowHeight="12.75"/>
  <cols>
    <col min="1" max="1" width="7.375" style="183" customWidth="1"/>
    <col min="2" max="3" width="22.875" style="183" customWidth="1"/>
    <col min="4" max="4" width="14.875" style="183" customWidth="1"/>
    <col min="5" max="16" width="8.625" style="183" customWidth="1"/>
    <col min="17" max="18" width="19.625" style="192" bestFit="1" customWidth="1"/>
    <col min="19" max="16384" width="14.375" style="192" customWidth="1"/>
  </cols>
  <sheetData>
    <row r="1" spans="1:17" ht="30">
      <c r="A1" s="181" t="s">
        <v>207</v>
      </c>
      <c r="B1" s="182" t="s">
        <v>208</v>
      </c>
      <c r="C1" s="182"/>
      <c r="E1" s="184"/>
      <c r="G1" s="185" t="s">
        <v>241</v>
      </c>
      <c r="K1" s="186" t="s">
        <v>129</v>
      </c>
      <c r="L1" s="187"/>
      <c r="M1" s="188"/>
      <c r="N1" s="189"/>
      <c r="O1" s="190"/>
      <c r="Q1" s="191" t="s">
        <v>209</v>
      </c>
    </row>
    <row r="2" spans="1:16" ht="15">
      <c r="A2" s="181"/>
      <c r="E2" s="181"/>
      <c r="G2" s="181"/>
      <c r="H2" s="181"/>
      <c r="L2" s="181"/>
      <c r="M2" s="181"/>
      <c r="O2" s="181"/>
      <c r="P2" s="181"/>
    </row>
    <row r="3" spans="1:18" ht="26.25">
      <c r="A3" s="181"/>
      <c r="E3" s="193"/>
      <c r="F3" s="194" t="s">
        <v>109</v>
      </c>
      <c r="G3" s="195"/>
      <c r="H3" s="196"/>
      <c r="I3" s="197"/>
      <c r="J3" s="198"/>
      <c r="K3" s="199"/>
      <c r="L3" s="195"/>
      <c r="M3" s="200"/>
      <c r="N3" s="198"/>
      <c r="O3" s="201"/>
      <c r="P3" s="202"/>
      <c r="Q3" s="203"/>
      <c r="R3" s="203"/>
    </row>
    <row r="4" spans="1:16" ht="15">
      <c r="A4" s="204" t="s">
        <v>43</v>
      </c>
      <c r="B4" s="205" t="s">
        <v>28</v>
      </c>
      <c r="C4" s="205" t="s">
        <v>93</v>
      </c>
      <c r="D4" s="205" t="s">
        <v>210</v>
      </c>
      <c r="E4" s="206" t="s">
        <v>106</v>
      </c>
      <c r="F4" s="207" t="s">
        <v>211</v>
      </c>
      <c r="G4" s="207" t="s">
        <v>109</v>
      </c>
      <c r="H4" s="208" t="s">
        <v>108</v>
      </c>
      <c r="I4" s="207" t="s">
        <v>106</v>
      </c>
      <c r="J4" s="207" t="s">
        <v>211</v>
      </c>
      <c r="K4" s="207" t="s">
        <v>109</v>
      </c>
      <c r="L4" s="208" t="s">
        <v>108</v>
      </c>
      <c r="M4" s="207" t="s">
        <v>106</v>
      </c>
      <c r="N4" s="207" t="s">
        <v>211</v>
      </c>
      <c r="O4" s="207" t="s">
        <v>109</v>
      </c>
      <c r="P4" s="209" t="s">
        <v>108</v>
      </c>
    </row>
    <row r="5" spans="1:16" ht="18">
      <c r="A5" s="210">
        <v>1</v>
      </c>
      <c r="B5" s="211" t="s">
        <v>212</v>
      </c>
      <c r="C5" s="211" t="s">
        <v>121</v>
      </c>
      <c r="D5" s="212">
        <v>19938</v>
      </c>
      <c r="E5" s="213">
        <v>301</v>
      </c>
      <c r="F5" s="212">
        <v>150</v>
      </c>
      <c r="G5" s="181">
        <v>451</v>
      </c>
      <c r="H5" s="214">
        <v>5</v>
      </c>
      <c r="I5" s="213"/>
      <c r="J5" s="212"/>
      <c r="K5" s="181">
        <f aca="true" t="shared" si="0" ref="K5:K20">IF(I5="","",I5+J5)</f>
      </c>
      <c r="L5" s="214"/>
      <c r="M5" s="213"/>
      <c r="N5" s="212">
        <f aca="true" t="shared" si="1" ref="N5:N16">IF(I5="","",F5+J5)</f>
      </c>
      <c r="O5" s="181">
        <f aca="true" t="shared" si="2" ref="O5:O20">IF(M5="","",M5+N5)</f>
      </c>
      <c r="P5" s="215">
        <f aca="true" t="shared" si="3" ref="P5:P16">IF(N5="","",H5+L5)</f>
      </c>
    </row>
    <row r="6" spans="1:16" ht="18">
      <c r="A6" s="210">
        <v>2</v>
      </c>
      <c r="B6" s="216" t="s">
        <v>213</v>
      </c>
      <c r="C6" s="216" t="s">
        <v>125</v>
      </c>
      <c r="D6" s="212">
        <v>22144</v>
      </c>
      <c r="E6" s="213">
        <v>302</v>
      </c>
      <c r="F6" s="212">
        <v>138</v>
      </c>
      <c r="G6" s="212">
        <f aca="true" t="shared" si="4" ref="G6:G20">IF(E6="","",E6+F6)</f>
        <v>440</v>
      </c>
      <c r="H6" s="214">
        <v>5</v>
      </c>
      <c r="I6" s="213"/>
      <c r="J6" s="212"/>
      <c r="K6" s="212">
        <f t="shared" si="0"/>
      </c>
      <c r="L6" s="214"/>
      <c r="M6" s="213">
        <f aca="true" t="shared" si="5" ref="M6:M16">IF(K6="","",E6+I6)</f>
      </c>
      <c r="N6" s="212">
        <f t="shared" si="1"/>
      </c>
      <c r="O6" s="212">
        <f t="shared" si="2"/>
      </c>
      <c r="P6" s="215">
        <f t="shared" si="3"/>
      </c>
    </row>
    <row r="7" spans="1:16" ht="18">
      <c r="A7" s="210">
        <v>3</v>
      </c>
      <c r="B7" s="211" t="s">
        <v>214</v>
      </c>
      <c r="C7" s="211" t="s">
        <v>111</v>
      </c>
      <c r="D7" s="212">
        <v>20217</v>
      </c>
      <c r="E7" s="213">
        <v>304</v>
      </c>
      <c r="F7" s="212">
        <v>134</v>
      </c>
      <c r="G7" s="212">
        <f t="shared" si="4"/>
        <v>438</v>
      </c>
      <c r="H7" s="214">
        <v>3</v>
      </c>
      <c r="I7" s="213"/>
      <c r="J7" s="212"/>
      <c r="K7" s="212">
        <f t="shared" si="0"/>
      </c>
      <c r="L7" s="214"/>
      <c r="M7" s="213">
        <f t="shared" si="5"/>
      </c>
      <c r="N7" s="212">
        <f t="shared" si="1"/>
      </c>
      <c r="O7" s="212">
        <f t="shared" si="2"/>
      </c>
      <c r="P7" s="215">
        <f t="shared" si="3"/>
      </c>
    </row>
    <row r="8" spans="1:16" ht="18">
      <c r="A8" s="210">
        <v>4</v>
      </c>
      <c r="B8" s="211" t="s">
        <v>215</v>
      </c>
      <c r="C8" s="211" t="s">
        <v>129</v>
      </c>
      <c r="D8" s="212">
        <v>19994</v>
      </c>
      <c r="E8" s="213">
        <v>288</v>
      </c>
      <c r="F8" s="212">
        <v>140</v>
      </c>
      <c r="G8" s="212">
        <f t="shared" si="4"/>
        <v>428</v>
      </c>
      <c r="H8" s="214">
        <v>6</v>
      </c>
      <c r="I8" s="213"/>
      <c r="J8" s="212"/>
      <c r="K8" s="212">
        <f t="shared" si="0"/>
      </c>
      <c r="L8" s="214"/>
      <c r="M8" s="213">
        <f t="shared" si="5"/>
      </c>
      <c r="N8" s="212">
        <f t="shared" si="1"/>
      </c>
      <c r="O8" s="212">
        <f t="shared" si="2"/>
      </c>
      <c r="P8" s="215">
        <f t="shared" si="3"/>
      </c>
    </row>
    <row r="9" spans="1:16" ht="18">
      <c r="A9" s="210">
        <v>5</v>
      </c>
      <c r="B9" s="216" t="s">
        <v>216</v>
      </c>
      <c r="C9" s="211" t="s">
        <v>217</v>
      </c>
      <c r="D9" s="212">
        <v>22187</v>
      </c>
      <c r="E9" s="213">
        <v>282</v>
      </c>
      <c r="F9" s="212">
        <v>132</v>
      </c>
      <c r="G9" s="212">
        <f t="shared" si="4"/>
        <v>414</v>
      </c>
      <c r="H9" s="214">
        <v>7</v>
      </c>
      <c r="I9" s="213"/>
      <c r="J9" s="212"/>
      <c r="K9" s="212">
        <f t="shared" si="0"/>
      </c>
      <c r="L9" s="214"/>
      <c r="M9" s="213">
        <f t="shared" si="5"/>
      </c>
      <c r="N9" s="212">
        <f t="shared" si="1"/>
      </c>
      <c r="O9" s="212">
        <f t="shared" si="2"/>
      </c>
      <c r="P9" s="215">
        <f t="shared" si="3"/>
      </c>
    </row>
    <row r="10" spans="1:16" ht="18">
      <c r="A10" s="210">
        <v>6</v>
      </c>
      <c r="B10" s="211" t="s">
        <v>218</v>
      </c>
      <c r="C10" s="211" t="s">
        <v>121</v>
      </c>
      <c r="D10" s="212">
        <v>21625</v>
      </c>
      <c r="E10" s="213">
        <v>271</v>
      </c>
      <c r="F10" s="212">
        <v>134</v>
      </c>
      <c r="G10" s="212">
        <f t="shared" si="4"/>
        <v>405</v>
      </c>
      <c r="H10" s="214">
        <v>7</v>
      </c>
      <c r="I10" s="213"/>
      <c r="J10" s="212"/>
      <c r="K10" s="212">
        <f t="shared" si="0"/>
      </c>
      <c r="L10" s="214"/>
      <c r="M10" s="213">
        <f t="shared" si="5"/>
      </c>
      <c r="N10" s="212">
        <f t="shared" si="1"/>
      </c>
      <c r="O10" s="212">
        <f t="shared" si="2"/>
      </c>
      <c r="P10" s="215">
        <f t="shared" si="3"/>
      </c>
    </row>
    <row r="11" spans="1:16" ht="18">
      <c r="A11" s="210">
        <v>7</v>
      </c>
      <c r="B11" s="217" t="s">
        <v>219</v>
      </c>
      <c r="C11" s="218" t="s">
        <v>121</v>
      </c>
      <c r="D11" s="212">
        <v>20381</v>
      </c>
      <c r="E11" s="213">
        <v>280</v>
      </c>
      <c r="F11" s="212">
        <v>107</v>
      </c>
      <c r="G11" s="212">
        <f t="shared" si="4"/>
        <v>387</v>
      </c>
      <c r="H11" s="214">
        <v>14</v>
      </c>
      <c r="I11" s="213"/>
      <c r="J11" s="212"/>
      <c r="K11" s="212">
        <f t="shared" si="0"/>
      </c>
      <c r="L11" s="214"/>
      <c r="M11" s="213">
        <f t="shared" si="5"/>
      </c>
      <c r="N11" s="212">
        <f t="shared" si="1"/>
      </c>
      <c r="O11" s="212">
        <f t="shared" si="2"/>
      </c>
      <c r="P11" s="215">
        <f t="shared" si="3"/>
      </c>
    </row>
    <row r="12" spans="1:16" ht="18">
      <c r="A12" s="210">
        <v>8</v>
      </c>
      <c r="B12" s="219" t="s">
        <v>220</v>
      </c>
      <c r="C12" s="216" t="s">
        <v>221</v>
      </c>
      <c r="D12" s="220">
        <v>20400</v>
      </c>
      <c r="E12" s="213">
        <v>245</v>
      </c>
      <c r="F12" s="212">
        <v>121</v>
      </c>
      <c r="G12" s="212">
        <f t="shared" si="4"/>
        <v>366</v>
      </c>
      <c r="H12" s="214">
        <v>10</v>
      </c>
      <c r="I12" s="213"/>
      <c r="J12" s="212"/>
      <c r="K12" s="212">
        <f t="shared" si="0"/>
      </c>
      <c r="L12" s="214"/>
      <c r="M12" s="213">
        <f t="shared" si="5"/>
      </c>
      <c r="N12" s="212">
        <f t="shared" si="1"/>
      </c>
      <c r="O12" s="212">
        <f t="shared" si="2"/>
      </c>
      <c r="P12" s="215">
        <f t="shared" si="3"/>
      </c>
    </row>
    <row r="13" spans="1:16" ht="18">
      <c r="A13" s="210">
        <v>9</v>
      </c>
      <c r="B13" s="216" t="s">
        <v>222</v>
      </c>
      <c r="C13" s="221" t="s">
        <v>221</v>
      </c>
      <c r="D13" s="212">
        <v>20215</v>
      </c>
      <c r="E13" s="213">
        <v>255</v>
      </c>
      <c r="F13" s="212">
        <v>77</v>
      </c>
      <c r="G13" s="212">
        <f t="shared" si="4"/>
        <v>332</v>
      </c>
      <c r="H13" s="214">
        <v>15</v>
      </c>
      <c r="I13" s="213"/>
      <c r="J13" s="212"/>
      <c r="K13" s="212">
        <f t="shared" si="0"/>
      </c>
      <c r="L13" s="214"/>
      <c r="M13" s="213">
        <f t="shared" si="5"/>
      </c>
      <c r="N13" s="212">
        <f t="shared" si="1"/>
      </c>
      <c r="O13" s="212">
        <f t="shared" si="2"/>
      </c>
      <c r="P13" s="215">
        <f t="shared" si="3"/>
      </c>
    </row>
    <row r="14" spans="1:16" ht="18">
      <c r="A14" s="210">
        <v>10</v>
      </c>
      <c r="B14" s="222" t="s">
        <v>223</v>
      </c>
      <c r="C14" s="216" t="s">
        <v>221</v>
      </c>
      <c r="D14" s="212" t="s">
        <v>224</v>
      </c>
      <c r="E14" s="213">
        <v>0</v>
      </c>
      <c r="F14" s="212">
        <v>0</v>
      </c>
      <c r="G14" s="212">
        <f t="shared" si="4"/>
        <v>0</v>
      </c>
      <c r="H14" s="214">
        <v>0</v>
      </c>
      <c r="I14" s="213"/>
      <c r="J14" s="212"/>
      <c r="K14" s="212">
        <f t="shared" si="0"/>
      </c>
      <c r="L14" s="214"/>
      <c r="M14" s="213">
        <f t="shared" si="5"/>
      </c>
      <c r="N14" s="212">
        <f t="shared" si="1"/>
      </c>
      <c r="O14" s="212">
        <f t="shared" si="2"/>
      </c>
      <c r="P14" s="215">
        <f t="shared" si="3"/>
      </c>
    </row>
    <row r="15" spans="1:16" ht="18">
      <c r="A15" s="210"/>
      <c r="B15" s="211"/>
      <c r="C15" s="211"/>
      <c r="D15" s="212"/>
      <c r="E15" s="213"/>
      <c r="F15" s="212"/>
      <c r="G15" s="212">
        <f t="shared" si="4"/>
      </c>
      <c r="H15" s="214"/>
      <c r="I15" s="213"/>
      <c r="J15" s="212"/>
      <c r="K15" s="212">
        <f t="shared" si="0"/>
      </c>
      <c r="L15" s="214"/>
      <c r="M15" s="213">
        <f t="shared" si="5"/>
      </c>
      <c r="N15" s="212">
        <f t="shared" si="1"/>
      </c>
      <c r="O15" s="212">
        <f t="shared" si="2"/>
      </c>
      <c r="P15" s="215">
        <f t="shared" si="3"/>
      </c>
    </row>
    <row r="16" spans="1:16" ht="18">
      <c r="A16" s="210"/>
      <c r="B16" s="211"/>
      <c r="C16" s="211"/>
      <c r="D16" s="212"/>
      <c r="E16" s="213"/>
      <c r="F16" s="212"/>
      <c r="G16" s="212">
        <f t="shared" si="4"/>
      </c>
      <c r="H16" s="214"/>
      <c r="I16" s="213"/>
      <c r="J16" s="212"/>
      <c r="K16" s="212">
        <f t="shared" si="0"/>
      </c>
      <c r="L16" s="214"/>
      <c r="M16" s="213">
        <f t="shared" si="5"/>
      </c>
      <c r="N16" s="212">
        <f t="shared" si="1"/>
      </c>
      <c r="O16" s="212">
        <f t="shared" si="2"/>
      </c>
      <c r="P16" s="215">
        <f t="shared" si="3"/>
      </c>
    </row>
    <row r="17" spans="1:16" ht="18">
      <c r="A17" s="210"/>
      <c r="B17" s="211" t="s">
        <v>233</v>
      </c>
      <c r="C17" s="211"/>
      <c r="D17" s="212"/>
      <c r="E17" s="213"/>
      <c r="F17" s="212"/>
      <c r="G17" s="212">
        <f t="shared" si="4"/>
      </c>
      <c r="H17" s="214"/>
      <c r="I17" s="213"/>
      <c r="J17" s="212"/>
      <c r="K17" s="212">
        <f t="shared" si="0"/>
      </c>
      <c r="L17" s="214"/>
      <c r="M17" s="213"/>
      <c r="N17" s="212"/>
      <c r="O17" s="212">
        <f t="shared" si="2"/>
      </c>
      <c r="P17" s="215"/>
    </row>
    <row r="18" spans="1:16" ht="18">
      <c r="A18" s="210"/>
      <c r="B18" s="216" t="s">
        <v>234</v>
      </c>
      <c r="C18" s="216" t="s">
        <v>235</v>
      </c>
      <c r="D18" s="212"/>
      <c r="E18" s="213"/>
      <c r="F18" s="212"/>
      <c r="G18" s="212">
        <f t="shared" si="4"/>
      </c>
      <c r="H18" s="214"/>
      <c r="I18" s="213"/>
      <c r="J18" s="212"/>
      <c r="K18" s="212">
        <f t="shared" si="0"/>
      </c>
      <c r="L18" s="214"/>
      <c r="M18" s="213"/>
      <c r="N18" s="212"/>
      <c r="O18" s="212">
        <f t="shared" si="2"/>
      </c>
      <c r="P18" s="215"/>
    </row>
    <row r="19" spans="1:16" ht="18">
      <c r="A19" s="210"/>
      <c r="B19" s="211" t="s">
        <v>236</v>
      </c>
      <c r="C19" s="211" t="s">
        <v>237</v>
      </c>
      <c r="D19" s="212"/>
      <c r="E19" s="213"/>
      <c r="F19" s="212"/>
      <c r="G19" s="212">
        <f t="shared" si="4"/>
      </c>
      <c r="H19" s="214"/>
      <c r="I19" s="213"/>
      <c r="J19" s="212"/>
      <c r="K19" s="212">
        <f t="shared" si="0"/>
      </c>
      <c r="L19" s="214"/>
      <c r="M19" s="213"/>
      <c r="N19" s="212"/>
      <c r="O19" s="212">
        <f t="shared" si="2"/>
      </c>
      <c r="P19" s="215"/>
    </row>
    <row r="20" spans="1:16" ht="18">
      <c r="A20" s="210"/>
      <c r="B20" s="211" t="s">
        <v>238</v>
      </c>
      <c r="C20" s="211" t="s">
        <v>239</v>
      </c>
      <c r="D20" s="212"/>
      <c r="E20" s="213"/>
      <c r="F20" s="212"/>
      <c r="G20" s="212">
        <f t="shared" si="4"/>
      </c>
      <c r="H20" s="214"/>
      <c r="I20" s="213"/>
      <c r="J20" s="212"/>
      <c r="K20" s="212">
        <f t="shared" si="0"/>
      </c>
      <c r="L20" s="214"/>
      <c r="M20" s="213"/>
      <c r="N20" s="212"/>
      <c r="O20" s="212">
        <f t="shared" si="2"/>
      </c>
      <c r="P20" s="215"/>
    </row>
  </sheetData>
  <sheetProtection selectLockedCells="1" selectUnlockedCells="1"/>
  <autoFilter ref="A4:P20"/>
  <printOptions horizontalCentered="1"/>
  <pageMargins left="0.31527777777777777" right="0.5118055555555555" top="0.75" bottom="0.75" header="0.5118055555555555" footer="0.5118055555555555"/>
  <pageSetup fitToHeight="1" fitToWidth="1" horizontalDpi="300" verticalDpi="300" orientation="landscape" scale="73" r:id="rId1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B39" sqref="B39"/>
    </sheetView>
  </sheetViews>
  <sheetFormatPr defaultColWidth="9.00390625" defaultRowHeight="12.75"/>
  <cols>
    <col min="1" max="1" width="6.875" style="0" customWidth="1"/>
    <col min="2" max="2" width="17.25390625" style="0" bestFit="1" customWidth="1"/>
    <col min="3" max="3" width="21.875" style="0" customWidth="1"/>
  </cols>
  <sheetData>
    <row r="1" spans="1:17" ht="18.75">
      <c r="A1" s="259" t="s">
        <v>25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17" ht="18.75">
      <c r="A2" s="258" t="s">
        <v>18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17" ht="15.7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ht="13.5" thickTop="1">
      <c r="A4" s="4" t="s">
        <v>4</v>
      </c>
      <c r="B4" s="5" t="s">
        <v>0</v>
      </c>
      <c r="C4" s="5" t="s">
        <v>1</v>
      </c>
      <c r="D4" s="5" t="s">
        <v>2</v>
      </c>
      <c r="E4" s="5" t="s">
        <v>11</v>
      </c>
      <c r="F4" s="5" t="s">
        <v>10</v>
      </c>
      <c r="G4" s="6" t="s">
        <v>3</v>
      </c>
      <c r="H4" s="7"/>
      <c r="I4" s="260" t="s">
        <v>12</v>
      </c>
      <c r="J4" s="261"/>
      <c r="K4" s="262" t="s">
        <v>13</v>
      </c>
      <c r="L4" s="230"/>
      <c r="M4" s="263" t="s">
        <v>14</v>
      </c>
      <c r="N4" s="264"/>
      <c r="O4" s="265" t="s">
        <v>15</v>
      </c>
      <c r="P4" s="266"/>
      <c r="Q4" s="3"/>
    </row>
    <row r="5" spans="1:17" ht="15.75">
      <c r="A5" s="8" t="s">
        <v>5</v>
      </c>
      <c r="B5" s="9" t="s">
        <v>24</v>
      </c>
      <c r="C5" s="10" t="s">
        <v>23</v>
      </c>
      <c r="D5" s="12">
        <v>337</v>
      </c>
      <c r="E5" s="13">
        <v>162</v>
      </c>
      <c r="F5" s="11">
        <v>9</v>
      </c>
      <c r="G5" s="14">
        <v>499</v>
      </c>
      <c r="H5" s="15"/>
      <c r="I5" s="16">
        <v>91</v>
      </c>
      <c r="J5" s="17">
        <v>52</v>
      </c>
      <c r="K5" s="18">
        <v>90</v>
      </c>
      <c r="L5" s="18">
        <v>35</v>
      </c>
      <c r="M5" s="19">
        <v>78</v>
      </c>
      <c r="N5" s="19">
        <v>33</v>
      </c>
      <c r="O5" s="20">
        <v>78</v>
      </c>
      <c r="P5" s="21">
        <v>42</v>
      </c>
      <c r="Q5" s="22"/>
    </row>
    <row r="6" spans="1:17" ht="15.75">
      <c r="A6" s="23" t="s">
        <v>8</v>
      </c>
      <c r="B6" s="9" t="s">
        <v>22</v>
      </c>
      <c r="C6" s="24" t="s">
        <v>16</v>
      </c>
      <c r="D6" s="12">
        <v>352</v>
      </c>
      <c r="E6" s="13">
        <v>139</v>
      </c>
      <c r="F6" s="11">
        <v>8</v>
      </c>
      <c r="G6" s="14">
        <v>491</v>
      </c>
      <c r="H6" s="15"/>
      <c r="I6" s="16">
        <v>91</v>
      </c>
      <c r="J6" s="17">
        <v>24</v>
      </c>
      <c r="K6" s="18">
        <v>85</v>
      </c>
      <c r="L6" s="18">
        <v>49</v>
      </c>
      <c r="M6" s="19">
        <v>85</v>
      </c>
      <c r="N6" s="19">
        <v>40</v>
      </c>
      <c r="O6" s="20">
        <v>91</v>
      </c>
      <c r="P6" s="21">
        <v>26</v>
      </c>
      <c r="Q6" s="22"/>
    </row>
    <row r="7" spans="1:17" ht="15.75">
      <c r="A7" s="23" t="s">
        <v>7</v>
      </c>
      <c r="B7" s="9" t="s">
        <v>21</v>
      </c>
      <c r="C7" s="24" t="s">
        <v>16</v>
      </c>
      <c r="D7" s="12">
        <v>317</v>
      </c>
      <c r="E7" s="13">
        <v>135</v>
      </c>
      <c r="F7" s="11">
        <v>10</v>
      </c>
      <c r="G7" s="14">
        <v>452</v>
      </c>
      <c r="H7" s="15"/>
      <c r="I7" s="16">
        <v>83</v>
      </c>
      <c r="J7" s="17">
        <v>41</v>
      </c>
      <c r="K7" s="18">
        <v>84</v>
      </c>
      <c r="L7" s="18">
        <v>27</v>
      </c>
      <c r="M7" s="19">
        <v>80</v>
      </c>
      <c r="N7" s="19">
        <v>43</v>
      </c>
      <c r="O7" s="20">
        <v>70</v>
      </c>
      <c r="P7" s="21">
        <v>24</v>
      </c>
      <c r="Q7" s="22"/>
    </row>
    <row r="8" spans="1:17" ht="15.75">
      <c r="A8" s="23" t="s">
        <v>9</v>
      </c>
      <c r="B8" s="9" t="s">
        <v>20</v>
      </c>
      <c r="C8" s="24" t="s">
        <v>17</v>
      </c>
      <c r="D8" s="12">
        <v>322</v>
      </c>
      <c r="E8" s="13">
        <v>130</v>
      </c>
      <c r="F8" s="11">
        <v>12</v>
      </c>
      <c r="G8" s="14">
        <v>452</v>
      </c>
      <c r="H8" s="15"/>
      <c r="I8" s="16">
        <v>89</v>
      </c>
      <c r="J8" s="17">
        <v>35</v>
      </c>
      <c r="K8" s="18">
        <v>79</v>
      </c>
      <c r="L8" s="18">
        <v>27</v>
      </c>
      <c r="M8" s="19">
        <v>82</v>
      </c>
      <c r="N8" s="19">
        <v>44</v>
      </c>
      <c r="O8" s="20">
        <v>72</v>
      </c>
      <c r="P8" s="21">
        <v>24</v>
      </c>
      <c r="Q8" s="22"/>
    </row>
    <row r="9" spans="1:17" ht="15.75">
      <c r="A9" s="8" t="s">
        <v>6</v>
      </c>
      <c r="B9" s="9" t="s">
        <v>19</v>
      </c>
      <c r="C9" s="24" t="s">
        <v>17</v>
      </c>
      <c r="D9" s="12">
        <v>282</v>
      </c>
      <c r="E9" s="13">
        <v>96</v>
      </c>
      <c r="F9" s="11">
        <v>24</v>
      </c>
      <c r="G9" s="14">
        <v>378</v>
      </c>
      <c r="H9" s="15"/>
      <c r="I9" s="16">
        <v>79</v>
      </c>
      <c r="J9" s="17">
        <v>27</v>
      </c>
      <c r="K9" s="18">
        <v>61</v>
      </c>
      <c r="L9" s="18">
        <v>33</v>
      </c>
      <c r="M9" s="19">
        <v>63</v>
      </c>
      <c r="N9" s="19">
        <v>19</v>
      </c>
      <c r="O9" s="20">
        <v>79</v>
      </c>
      <c r="P9" s="21">
        <v>17</v>
      </c>
      <c r="Q9" s="22"/>
    </row>
  </sheetData>
  <mergeCells count="6">
    <mergeCell ref="A2:Q2"/>
    <mergeCell ref="A1:Q1"/>
    <mergeCell ref="I4:J4"/>
    <mergeCell ref="K4:L4"/>
    <mergeCell ref="M4:N4"/>
    <mergeCell ref="O4:P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"/>
  <sheetViews>
    <sheetView workbookViewId="0" topLeftCell="A1">
      <selection activeCell="C37" sqref="C37"/>
    </sheetView>
  </sheetViews>
  <sheetFormatPr defaultColWidth="9.00390625" defaultRowHeight="15" customHeight="1"/>
  <cols>
    <col min="1" max="1" width="3.25390625" style="51" customWidth="1"/>
    <col min="2" max="2" width="12.25390625" style="51" customWidth="1"/>
    <col min="3" max="3" width="9.375" style="26" bestFit="1" customWidth="1"/>
    <col min="4" max="4" width="30.625" style="26" bestFit="1" customWidth="1"/>
    <col min="5" max="5" width="4.375" style="26" bestFit="1" customWidth="1"/>
    <col min="6" max="6" width="4.125" style="26" bestFit="1" customWidth="1"/>
    <col min="7" max="7" width="0" style="26" hidden="1" customWidth="1"/>
    <col min="8" max="8" width="7.00390625" style="26" customWidth="1"/>
    <col min="9" max="9" width="4.375" style="26" bestFit="1" customWidth="1"/>
    <col min="10" max="10" width="4.125" style="26" bestFit="1" customWidth="1"/>
    <col min="11" max="11" width="0" style="26" hidden="1" customWidth="1"/>
    <col min="12" max="12" width="7.00390625" style="26" customWidth="1"/>
    <col min="13" max="13" width="4.375" style="26" bestFit="1" customWidth="1"/>
    <col min="14" max="14" width="4.125" style="26" bestFit="1" customWidth="1"/>
    <col min="15" max="15" width="0" style="26" hidden="1" customWidth="1"/>
    <col min="16" max="16" width="7.00390625" style="26" customWidth="1"/>
    <col min="17" max="17" width="4.375" style="26" bestFit="1" customWidth="1"/>
    <col min="18" max="18" width="4.125" style="26" bestFit="1" customWidth="1"/>
    <col min="19" max="19" width="0" style="26" hidden="1" customWidth="1"/>
    <col min="20" max="20" width="7.375" style="26" customWidth="1"/>
    <col min="21" max="22" width="5.75390625" style="26" hidden="1" customWidth="1"/>
    <col min="23" max="23" width="0" style="26" hidden="1" customWidth="1"/>
    <col min="24" max="24" width="7.25390625" style="26" hidden="1" customWidth="1"/>
    <col min="25" max="26" width="5.75390625" style="26" hidden="1" customWidth="1"/>
    <col min="27" max="27" width="0" style="26" hidden="1" customWidth="1"/>
    <col min="28" max="28" width="7.25390625" style="26" hidden="1" customWidth="1"/>
    <col min="29" max="29" width="7.00390625" style="26" customWidth="1"/>
    <col min="30" max="30" width="5.625" style="26" customWidth="1"/>
    <col min="31" max="31" width="5.75390625" style="26" customWidth="1"/>
    <col min="32" max="16384" width="9.125" style="26" customWidth="1"/>
  </cols>
  <sheetData>
    <row r="1" spans="1:2" ht="19.5" customHeight="1">
      <c r="A1" s="25" t="s">
        <v>26</v>
      </c>
      <c r="B1" s="25"/>
    </row>
    <row r="2" spans="1:31" s="29" customFormat="1" ht="13.5" customHeight="1">
      <c r="A2" s="267" t="s">
        <v>27</v>
      </c>
      <c r="B2" s="267" t="s">
        <v>28</v>
      </c>
      <c r="C2" s="268" t="s">
        <v>0</v>
      </c>
      <c r="D2" s="269" t="s">
        <v>1</v>
      </c>
      <c r="E2" s="271" t="s">
        <v>29</v>
      </c>
      <c r="F2" s="271"/>
      <c r="G2" s="28"/>
      <c r="H2" s="268" t="s">
        <v>30</v>
      </c>
      <c r="I2" s="271" t="s">
        <v>31</v>
      </c>
      <c r="J2" s="271"/>
      <c r="K2" s="28"/>
      <c r="L2" s="268" t="s">
        <v>32</v>
      </c>
      <c r="M2" s="271" t="s">
        <v>33</v>
      </c>
      <c r="N2" s="271"/>
      <c r="O2" s="28"/>
      <c r="P2" s="268" t="s">
        <v>34</v>
      </c>
      <c r="Q2" s="271" t="s">
        <v>35</v>
      </c>
      <c r="R2" s="271"/>
      <c r="S2" s="28"/>
      <c r="T2" s="268" t="s">
        <v>36</v>
      </c>
      <c r="U2" s="271" t="s">
        <v>37</v>
      </c>
      <c r="V2" s="271"/>
      <c r="W2" s="28"/>
      <c r="X2" s="268" t="s">
        <v>38</v>
      </c>
      <c r="Y2" s="271" t="s">
        <v>39</v>
      </c>
      <c r="Z2" s="271"/>
      <c r="AA2" s="28"/>
      <c r="AB2" s="268" t="s">
        <v>40</v>
      </c>
      <c r="AC2" s="272" t="s">
        <v>41</v>
      </c>
      <c r="AD2" s="273" t="s">
        <v>42</v>
      </c>
      <c r="AE2" s="273" t="s">
        <v>43</v>
      </c>
    </row>
    <row r="3" spans="1:31" s="29" customFormat="1" ht="13.5" customHeight="1">
      <c r="A3" s="267"/>
      <c r="B3" s="267"/>
      <c r="C3" s="268"/>
      <c r="D3" s="270"/>
      <c r="E3" s="27" t="s">
        <v>2</v>
      </c>
      <c r="F3" s="27" t="s">
        <v>11</v>
      </c>
      <c r="G3" s="30"/>
      <c r="H3" s="268"/>
      <c r="I3" s="27" t="s">
        <v>2</v>
      </c>
      <c r="J3" s="27" t="s">
        <v>11</v>
      </c>
      <c r="K3" s="30"/>
      <c r="L3" s="268"/>
      <c r="M3" s="27" t="s">
        <v>2</v>
      </c>
      <c r="N3" s="27" t="s">
        <v>11</v>
      </c>
      <c r="O3" s="30"/>
      <c r="P3" s="268"/>
      <c r="Q3" s="27" t="s">
        <v>2</v>
      </c>
      <c r="R3" s="27" t="s">
        <v>11</v>
      </c>
      <c r="S3" s="30"/>
      <c r="T3" s="268"/>
      <c r="U3" s="27" t="s">
        <v>2</v>
      </c>
      <c r="V3" s="27" t="s">
        <v>11</v>
      </c>
      <c r="W3" s="30"/>
      <c r="X3" s="268"/>
      <c r="Y3" s="27" t="s">
        <v>2</v>
      </c>
      <c r="Z3" s="27" t="s">
        <v>11</v>
      </c>
      <c r="AA3" s="30"/>
      <c r="AB3" s="268"/>
      <c r="AC3" s="272"/>
      <c r="AD3" s="273"/>
      <c r="AE3" s="273"/>
    </row>
    <row r="4" spans="1:31" ht="13.5" customHeight="1">
      <c r="A4" s="31">
        <v>4</v>
      </c>
      <c r="B4" s="32" t="s">
        <v>44</v>
      </c>
      <c r="C4" s="33" t="s">
        <v>45</v>
      </c>
      <c r="D4" s="34" t="s">
        <v>16</v>
      </c>
      <c r="E4" s="35">
        <v>90</v>
      </c>
      <c r="F4" s="35">
        <v>36</v>
      </c>
      <c r="G4" s="35">
        <v>1</v>
      </c>
      <c r="H4" s="35">
        <f aca="true" t="shared" si="0" ref="H4:H19">E4+F4</f>
        <v>126</v>
      </c>
      <c r="I4" s="35">
        <v>88</v>
      </c>
      <c r="J4" s="35">
        <v>42</v>
      </c>
      <c r="K4" s="35">
        <v>1</v>
      </c>
      <c r="L4" s="35">
        <f aca="true" t="shared" si="1" ref="L4:L19">I4+J4</f>
        <v>130</v>
      </c>
      <c r="M4" s="35">
        <v>94</v>
      </c>
      <c r="N4" s="35">
        <v>52</v>
      </c>
      <c r="O4" s="35">
        <v>1</v>
      </c>
      <c r="P4" s="35">
        <f aca="true" t="shared" si="2" ref="P4:P19">M4+N4</f>
        <v>146</v>
      </c>
      <c r="Q4" s="35">
        <v>90</v>
      </c>
      <c r="R4" s="35">
        <v>54</v>
      </c>
      <c r="S4" s="35">
        <v>0</v>
      </c>
      <c r="T4" s="35">
        <f aca="true" t="shared" si="3" ref="T4:T19">Q4+R4</f>
        <v>144</v>
      </c>
      <c r="U4" s="35"/>
      <c r="V4" s="35"/>
      <c r="W4" s="35"/>
      <c r="X4" s="35">
        <f aca="true" t="shared" si="4" ref="X4:X19">U4+V4</f>
        <v>0</v>
      </c>
      <c r="Y4" s="35"/>
      <c r="Z4" s="35"/>
      <c r="AA4" s="35"/>
      <c r="AB4" s="35">
        <f aca="true" t="shared" si="5" ref="AB4:AB19">Y4+Z4</f>
        <v>0</v>
      </c>
      <c r="AC4" s="35">
        <f aca="true" t="shared" si="6" ref="AC4:AC19">H4+L4+P4+T4+X4+AB4</f>
        <v>546</v>
      </c>
      <c r="AD4" s="35">
        <f aca="true" t="shared" si="7" ref="AD4:AD19">G4+K4+O4+S4+W4+AA4</f>
        <v>3</v>
      </c>
      <c r="AE4" s="35" t="s">
        <v>5</v>
      </c>
    </row>
    <row r="5" spans="1:31" ht="13.5" customHeight="1">
      <c r="A5" s="31">
        <v>7</v>
      </c>
      <c r="B5" s="32" t="s">
        <v>46</v>
      </c>
      <c r="C5" s="36" t="s">
        <v>47</v>
      </c>
      <c r="D5" s="34" t="s">
        <v>48</v>
      </c>
      <c r="E5" s="35">
        <v>83</v>
      </c>
      <c r="F5" s="35">
        <v>62</v>
      </c>
      <c r="G5" s="35">
        <v>0</v>
      </c>
      <c r="H5" s="35">
        <f t="shared" si="0"/>
        <v>145</v>
      </c>
      <c r="I5" s="35">
        <v>91</v>
      </c>
      <c r="J5" s="35">
        <v>43</v>
      </c>
      <c r="K5" s="35">
        <v>0</v>
      </c>
      <c r="L5" s="35">
        <f t="shared" si="1"/>
        <v>134</v>
      </c>
      <c r="M5" s="35">
        <v>90</v>
      </c>
      <c r="N5" s="35">
        <v>33</v>
      </c>
      <c r="O5" s="35">
        <v>0</v>
      </c>
      <c r="P5" s="35">
        <f t="shared" si="2"/>
        <v>123</v>
      </c>
      <c r="Q5" s="35">
        <v>92</v>
      </c>
      <c r="R5" s="35">
        <v>45</v>
      </c>
      <c r="S5" s="35">
        <v>1</v>
      </c>
      <c r="T5" s="35">
        <f t="shared" si="3"/>
        <v>137</v>
      </c>
      <c r="U5" s="35"/>
      <c r="V5" s="35"/>
      <c r="W5" s="35"/>
      <c r="X5" s="35">
        <f t="shared" si="4"/>
        <v>0</v>
      </c>
      <c r="Y5" s="35"/>
      <c r="Z5" s="35"/>
      <c r="AA5" s="35"/>
      <c r="AB5" s="35">
        <f t="shared" si="5"/>
        <v>0</v>
      </c>
      <c r="AC5" s="35">
        <f t="shared" si="6"/>
        <v>539</v>
      </c>
      <c r="AD5" s="35">
        <f t="shared" si="7"/>
        <v>1</v>
      </c>
      <c r="AE5" s="35" t="s">
        <v>6</v>
      </c>
    </row>
    <row r="6" spans="1:31" ht="13.5" customHeight="1">
      <c r="A6" s="31">
        <v>8</v>
      </c>
      <c r="B6" s="32" t="s">
        <v>49</v>
      </c>
      <c r="C6" s="36" t="s">
        <v>50</v>
      </c>
      <c r="D6" s="34" t="s">
        <v>51</v>
      </c>
      <c r="E6" s="35">
        <v>82</v>
      </c>
      <c r="F6" s="35">
        <v>45</v>
      </c>
      <c r="G6" s="35">
        <v>1</v>
      </c>
      <c r="H6" s="35">
        <f t="shared" si="0"/>
        <v>127</v>
      </c>
      <c r="I6" s="35">
        <v>92</v>
      </c>
      <c r="J6" s="35">
        <v>44</v>
      </c>
      <c r="K6" s="35">
        <v>2</v>
      </c>
      <c r="L6" s="35">
        <f t="shared" si="1"/>
        <v>136</v>
      </c>
      <c r="M6" s="35">
        <v>89</v>
      </c>
      <c r="N6" s="35">
        <v>44</v>
      </c>
      <c r="O6" s="35">
        <v>1</v>
      </c>
      <c r="P6" s="35">
        <f t="shared" si="2"/>
        <v>133</v>
      </c>
      <c r="Q6" s="35">
        <v>97</v>
      </c>
      <c r="R6" s="35">
        <v>44</v>
      </c>
      <c r="S6" s="35">
        <v>3</v>
      </c>
      <c r="T6" s="35">
        <f t="shared" si="3"/>
        <v>141</v>
      </c>
      <c r="U6" s="35"/>
      <c r="V6" s="35"/>
      <c r="W6" s="35"/>
      <c r="X6" s="35">
        <f t="shared" si="4"/>
        <v>0</v>
      </c>
      <c r="Y6" s="35"/>
      <c r="Z6" s="35"/>
      <c r="AA6" s="35"/>
      <c r="AB6" s="35">
        <f t="shared" si="5"/>
        <v>0</v>
      </c>
      <c r="AC6" s="35">
        <f t="shared" si="6"/>
        <v>537</v>
      </c>
      <c r="AD6" s="35">
        <f t="shared" si="7"/>
        <v>7</v>
      </c>
      <c r="AE6" s="35" t="s">
        <v>7</v>
      </c>
    </row>
    <row r="7" spans="1:31" ht="13.5" customHeight="1">
      <c r="A7" s="31">
        <v>1</v>
      </c>
      <c r="B7" s="37" t="s">
        <v>52</v>
      </c>
      <c r="C7" s="38" t="s">
        <v>53</v>
      </c>
      <c r="D7" s="39" t="s">
        <v>54</v>
      </c>
      <c r="E7" s="35">
        <v>90</v>
      </c>
      <c r="F7" s="35">
        <v>40</v>
      </c>
      <c r="G7" s="35">
        <v>1</v>
      </c>
      <c r="H7" s="35">
        <f t="shared" si="0"/>
        <v>130</v>
      </c>
      <c r="I7" s="35">
        <v>79</v>
      </c>
      <c r="J7" s="35">
        <v>44</v>
      </c>
      <c r="K7" s="35">
        <v>0</v>
      </c>
      <c r="L7" s="35">
        <f t="shared" si="1"/>
        <v>123</v>
      </c>
      <c r="M7" s="35">
        <v>84</v>
      </c>
      <c r="N7" s="35">
        <v>63</v>
      </c>
      <c r="O7" s="35">
        <v>0</v>
      </c>
      <c r="P7" s="35">
        <f t="shared" si="2"/>
        <v>147</v>
      </c>
      <c r="Q7" s="35">
        <v>85</v>
      </c>
      <c r="R7" s="35">
        <v>41</v>
      </c>
      <c r="S7" s="35">
        <v>1</v>
      </c>
      <c r="T7" s="35">
        <f t="shared" si="3"/>
        <v>126</v>
      </c>
      <c r="U7" s="35"/>
      <c r="V7" s="35"/>
      <c r="W7" s="35"/>
      <c r="X7" s="35">
        <f t="shared" si="4"/>
        <v>0</v>
      </c>
      <c r="Y7" s="35"/>
      <c r="Z7" s="35"/>
      <c r="AA7" s="35"/>
      <c r="AB7" s="35">
        <f t="shared" si="5"/>
        <v>0</v>
      </c>
      <c r="AC7" s="35">
        <f t="shared" si="6"/>
        <v>526</v>
      </c>
      <c r="AD7" s="35">
        <f t="shared" si="7"/>
        <v>2</v>
      </c>
      <c r="AE7" s="35" t="s">
        <v>8</v>
      </c>
    </row>
    <row r="8" spans="1:31" ht="13.5" customHeight="1">
      <c r="A8" s="40">
        <v>3</v>
      </c>
      <c r="B8" s="41" t="s">
        <v>55</v>
      </c>
      <c r="C8" s="42" t="s">
        <v>56</v>
      </c>
      <c r="D8" s="43" t="s">
        <v>51</v>
      </c>
      <c r="E8" s="44">
        <v>83</v>
      </c>
      <c r="F8" s="44">
        <v>44</v>
      </c>
      <c r="G8" s="44">
        <v>1</v>
      </c>
      <c r="H8" s="44">
        <f t="shared" si="0"/>
        <v>127</v>
      </c>
      <c r="I8" s="44">
        <v>94</v>
      </c>
      <c r="J8" s="44">
        <v>45</v>
      </c>
      <c r="K8" s="44">
        <v>1</v>
      </c>
      <c r="L8" s="44">
        <f t="shared" si="1"/>
        <v>139</v>
      </c>
      <c r="M8" s="44">
        <v>79</v>
      </c>
      <c r="N8" s="44">
        <v>35</v>
      </c>
      <c r="O8" s="44">
        <v>1</v>
      </c>
      <c r="P8" s="44">
        <f t="shared" si="2"/>
        <v>114</v>
      </c>
      <c r="Q8" s="44">
        <v>89</v>
      </c>
      <c r="R8" s="44">
        <v>52</v>
      </c>
      <c r="S8" s="44">
        <v>0</v>
      </c>
      <c r="T8" s="44">
        <f t="shared" si="3"/>
        <v>141</v>
      </c>
      <c r="U8" s="44"/>
      <c r="V8" s="44"/>
      <c r="W8" s="44"/>
      <c r="X8" s="44">
        <f t="shared" si="4"/>
        <v>0</v>
      </c>
      <c r="Y8" s="44"/>
      <c r="Z8" s="44"/>
      <c r="AA8" s="44"/>
      <c r="AB8" s="44">
        <f t="shared" si="5"/>
        <v>0</v>
      </c>
      <c r="AC8" s="44">
        <f t="shared" si="6"/>
        <v>521</v>
      </c>
      <c r="AD8" s="44">
        <f t="shared" si="7"/>
        <v>3</v>
      </c>
      <c r="AE8" s="44" t="s">
        <v>9</v>
      </c>
    </row>
    <row r="9" spans="1:31" ht="13.5" customHeight="1">
      <c r="A9" s="40">
        <v>14</v>
      </c>
      <c r="B9" s="41" t="s">
        <v>57</v>
      </c>
      <c r="C9" s="42" t="s">
        <v>58</v>
      </c>
      <c r="D9" s="45" t="s">
        <v>59</v>
      </c>
      <c r="E9" s="44">
        <v>77</v>
      </c>
      <c r="F9" s="44">
        <v>52</v>
      </c>
      <c r="G9" s="44">
        <v>1</v>
      </c>
      <c r="H9" s="44">
        <f t="shared" si="0"/>
        <v>129</v>
      </c>
      <c r="I9" s="44">
        <v>90</v>
      </c>
      <c r="J9" s="44">
        <v>33</v>
      </c>
      <c r="K9" s="44">
        <v>2</v>
      </c>
      <c r="L9" s="44">
        <f t="shared" si="1"/>
        <v>123</v>
      </c>
      <c r="M9" s="44">
        <v>86</v>
      </c>
      <c r="N9" s="44">
        <v>54</v>
      </c>
      <c r="O9" s="44">
        <v>0</v>
      </c>
      <c r="P9" s="44">
        <f t="shared" si="2"/>
        <v>140</v>
      </c>
      <c r="Q9" s="44">
        <v>86</v>
      </c>
      <c r="R9" s="44">
        <v>40</v>
      </c>
      <c r="S9" s="44">
        <v>2</v>
      </c>
      <c r="T9" s="44">
        <f t="shared" si="3"/>
        <v>126</v>
      </c>
      <c r="U9" s="44"/>
      <c r="V9" s="44"/>
      <c r="W9" s="44"/>
      <c r="X9" s="44">
        <f t="shared" si="4"/>
        <v>0</v>
      </c>
      <c r="Y9" s="44"/>
      <c r="Z9" s="44"/>
      <c r="AA9" s="44"/>
      <c r="AB9" s="44">
        <f t="shared" si="5"/>
        <v>0</v>
      </c>
      <c r="AC9" s="44">
        <f t="shared" si="6"/>
        <v>518</v>
      </c>
      <c r="AD9" s="44">
        <f t="shared" si="7"/>
        <v>5</v>
      </c>
      <c r="AE9" s="44" t="s">
        <v>60</v>
      </c>
    </row>
    <row r="10" spans="1:31" ht="13.5" customHeight="1">
      <c r="A10" s="40">
        <v>5</v>
      </c>
      <c r="B10" s="41" t="s">
        <v>61</v>
      </c>
      <c r="C10" s="42" t="s">
        <v>62</v>
      </c>
      <c r="D10" s="45" t="s">
        <v>54</v>
      </c>
      <c r="E10" s="44">
        <v>94</v>
      </c>
      <c r="F10" s="44">
        <v>34</v>
      </c>
      <c r="G10" s="44">
        <v>2</v>
      </c>
      <c r="H10" s="44">
        <f t="shared" si="0"/>
        <v>128</v>
      </c>
      <c r="I10" s="44">
        <v>95</v>
      </c>
      <c r="J10" s="44">
        <v>34</v>
      </c>
      <c r="K10" s="44">
        <v>3</v>
      </c>
      <c r="L10" s="44">
        <f t="shared" si="1"/>
        <v>129</v>
      </c>
      <c r="M10" s="44">
        <v>94</v>
      </c>
      <c r="N10" s="44">
        <v>45</v>
      </c>
      <c r="O10" s="44">
        <v>1</v>
      </c>
      <c r="P10" s="44">
        <f t="shared" si="2"/>
        <v>139</v>
      </c>
      <c r="Q10" s="44">
        <v>81</v>
      </c>
      <c r="R10" s="44">
        <v>35</v>
      </c>
      <c r="S10" s="44">
        <v>2</v>
      </c>
      <c r="T10" s="44">
        <f t="shared" si="3"/>
        <v>116</v>
      </c>
      <c r="U10" s="44"/>
      <c r="V10" s="44"/>
      <c r="W10" s="44"/>
      <c r="X10" s="44">
        <f t="shared" si="4"/>
        <v>0</v>
      </c>
      <c r="Y10" s="44"/>
      <c r="Z10" s="44"/>
      <c r="AA10" s="44"/>
      <c r="AB10" s="44">
        <f t="shared" si="5"/>
        <v>0</v>
      </c>
      <c r="AC10" s="44">
        <f t="shared" si="6"/>
        <v>512</v>
      </c>
      <c r="AD10" s="44">
        <f t="shared" si="7"/>
        <v>8</v>
      </c>
      <c r="AE10" s="44" t="s">
        <v>63</v>
      </c>
    </row>
    <row r="11" spans="1:31" ht="13.5" customHeight="1">
      <c r="A11" s="40">
        <v>11</v>
      </c>
      <c r="B11" s="41" t="s">
        <v>64</v>
      </c>
      <c r="C11" s="42" t="s">
        <v>65</v>
      </c>
      <c r="D11" s="45" t="s">
        <v>66</v>
      </c>
      <c r="E11" s="44">
        <v>80</v>
      </c>
      <c r="F11" s="44">
        <v>44</v>
      </c>
      <c r="G11" s="44">
        <v>1</v>
      </c>
      <c r="H11" s="44">
        <f t="shared" si="0"/>
        <v>124</v>
      </c>
      <c r="I11" s="44">
        <v>96</v>
      </c>
      <c r="J11" s="44">
        <v>36</v>
      </c>
      <c r="K11" s="44">
        <v>2</v>
      </c>
      <c r="L11" s="44">
        <f t="shared" si="1"/>
        <v>132</v>
      </c>
      <c r="M11" s="44">
        <v>86</v>
      </c>
      <c r="N11" s="44">
        <v>42</v>
      </c>
      <c r="O11" s="44">
        <v>1</v>
      </c>
      <c r="P11" s="44">
        <f t="shared" si="2"/>
        <v>128</v>
      </c>
      <c r="Q11" s="44">
        <v>88</v>
      </c>
      <c r="R11" s="44">
        <v>35</v>
      </c>
      <c r="S11" s="44">
        <v>3</v>
      </c>
      <c r="T11" s="44">
        <f t="shared" si="3"/>
        <v>123</v>
      </c>
      <c r="U11" s="44"/>
      <c r="V11" s="44"/>
      <c r="W11" s="44"/>
      <c r="X11" s="44">
        <f t="shared" si="4"/>
        <v>0</v>
      </c>
      <c r="Y11" s="44"/>
      <c r="Z11" s="44"/>
      <c r="AA11" s="44"/>
      <c r="AB11" s="44">
        <f t="shared" si="5"/>
        <v>0</v>
      </c>
      <c r="AC11" s="44">
        <f t="shared" si="6"/>
        <v>507</v>
      </c>
      <c r="AD11" s="44">
        <f t="shared" si="7"/>
        <v>7</v>
      </c>
      <c r="AE11" s="44" t="s">
        <v>67</v>
      </c>
    </row>
    <row r="12" spans="1:31" s="46" customFormat="1" ht="13.5" customHeight="1">
      <c r="A12" s="40">
        <v>13</v>
      </c>
      <c r="B12" s="41" t="s">
        <v>68</v>
      </c>
      <c r="C12" s="42" t="s">
        <v>69</v>
      </c>
      <c r="D12" s="45" t="s">
        <v>16</v>
      </c>
      <c r="E12" s="44">
        <v>91</v>
      </c>
      <c r="F12" s="44">
        <v>36</v>
      </c>
      <c r="G12" s="44">
        <v>2</v>
      </c>
      <c r="H12" s="44">
        <f t="shared" si="0"/>
        <v>127</v>
      </c>
      <c r="I12" s="44">
        <v>87</v>
      </c>
      <c r="J12" s="44">
        <v>34</v>
      </c>
      <c r="K12" s="44">
        <v>0</v>
      </c>
      <c r="L12" s="44">
        <f t="shared" si="1"/>
        <v>121</v>
      </c>
      <c r="M12" s="44">
        <v>91</v>
      </c>
      <c r="N12" s="44">
        <v>43</v>
      </c>
      <c r="O12" s="44">
        <v>1</v>
      </c>
      <c r="P12" s="44">
        <f t="shared" si="2"/>
        <v>134</v>
      </c>
      <c r="Q12" s="44">
        <v>77</v>
      </c>
      <c r="R12" s="44">
        <v>48</v>
      </c>
      <c r="S12" s="44">
        <v>1</v>
      </c>
      <c r="T12" s="44">
        <f t="shared" si="3"/>
        <v>125</v>
      </c>
      <c r="U12" s="44"/>
      <c r="V12" s="44"/>
      <c r="W12" s="44"/>
      <c r="X12" s="44">
        <f t="shared" si="4"/>
        <v>0</v>
      </c>
      <c r="Y12" s="44"/>
      <c r="Z12" s="44"/>
      <c r="AA12" s="44"/>
      <c r="AB12" s="44">
        <f t="shared" si="5"/>
        <v>0</v>
      </c>
      <c r="AC12" s="44">
        <f t="shared" si="6"/>
        <v>507</v>
      </c>
      <c r="AD12" s="44">
        <f t="shared" si="7"/>
        <v>4</v>
      </c>
      <c r="AE12" s="44" t="s">
        <v>70</v>
      </c>
    </row>
    <row r="13" spans="1:31" ht="13.5" customHeight="1">
      <c r="A13" s="40">
        <v>6</v>
      </c>
      <c r="B13" s="41" t="s">
        <v>71</v>
      </c>
      <c r="C13" s="47" t="s">
        <v>72</v>
      </c>
      <c r="D13" s="45" t="s">
        <v>16</v>
      </c>
      <c r="E13" s="44">
        <v>79</v>
      </c>
      <c r="F13" s="44">
        <v>36</v>
      </c>
      <c r="G13" s="44">
        <v>1</v>
      </c>
      <c r="H13" s="44">
        <f t="shared" si="0"/>
        <v>115</v>
      </c>
      <c r="I13" s="44">
        <v>84</v>
      </c>
      <c r="J13" s="44">
        <v>43</v>
      </c>
      <c r="K13" s="44">
        <v>1</v>
      </c>
      <c r="L13" s="44">
        <f t="shared" si="1"/>
        <v>127</v>
      </c>
      <c r="M13" s="44">
        <v>84</v>
      </c>
      <c r="N13" s="44">
        <v>24</v>
      </c>
      <c r="O13" s="44">
        <v>2</v>
      </c>
      <c r="P13" s="44">
        <f t="shared" si="2"/>
        <v>108</v>
      </c>
      <c r="Q13" s="44">
        <v>82</v>
      </c>
      <c r="R13" s="44">
        <v>35</v>
      </c>
      <c r="S13" s="44">
        <v>3</v>
      </c>
      <c r="T13" s="44">
        <f t="shared" si="3"/>
        <v>117</v>
      </c>
      <c r="U13" s="44"/>
      <c r="V13" s="44"/>
      <c r="W13" s="44"/>
      <c r="X13" s="44">
        <f t="shared" si="4"/>
        <v>0</v>
      </c>
      <c r="Y13" s="44"/>
      <c r="Z13" s="44"/>
      <c r="AA13" s="44"/>
      <c r="AB13" s="44">
        <f t="shared" si="5"/>
        <v>0</v>
      </c>
      <c r="AC13" s="44">
        <f t="shared" si="6"/>
        <v>467</v>
      </c>
      <c r="AD13" s="44">
        <f t="shared" si="7"/>
        <v>7</v>
      </c>
      <c r="AE13" s="44" t="s">
        <v>73</v>
      </c>
    </row>
    <row r="14" spans="1:31" ht="13.5" customHeight="1">
      <c r="A14" s="40">
        <v>12</v>
      </c>
      <c r="B14" s="41" t="s">
        <v>74</v>
      </c>
      <c r="C14" s="47" t="s">
        <v>75</v>
      </c>
      <c r="D14" s="45" t="s">
        <v>66</v>
      </c>
      <c r="E14" s="44">
        <v>74</v>
      </c>
      <c r="F14" s="44">
        <v>18</v>
      </c>
      <c r="G14" s="44">
        <v>5</v>
      </c>
      <c r="H14" s="44">
        <f t="shared" si="0"/>
        <v>92</v>
      </c>
      <c r="I14" s="44">
        <v>87</v>
      </c>
      <c r="J14" s="44">
        <v>35</v>
      </c>
      <c r="K14" s="44">
        <v>5</v>
      </c>
      <c r="L14" s="44">
        <f t="shared" si="1"/>
        <v>122</v>
      </c>
      <c r="M14" s="44">
        <v>88</v>
      </c>
      <c r="N14" s="44">
        <v>35</v>
      </c>
      <c r="O14" s="44">
        <v>5</v>
      </c>
      <c r="P14" s="44">
        <f t="shared" si="2"/>
        <v>123</v>
      </c>
      <c r="Q14" s="44">
        <v>80</v>
      </c>
      <c r="R14" s="44">
        <v>40</v>
      </c>
      <c r="S14" s="44">
        <v>2</v>
      </c>
      <c r="T14" s="44">
        <f t="shared" si="3"/>
        <v>120</v>
      </c>
      <c r="U14" s="44"/>
      <c r="V14" s="44"/>
      <c r="W14" s="44"/>
      <c r="X14" s="44">
        <f t="shared" si="4"/>
        <v>0</v>
      </c>
      <c r="Y14" s="44"/>
      <c r="Z14" s="44"/>
      <c r="AA14" s="44"/>
      <c r="AB14" s="44">
        <f t="shared" si="5"/>
        <v>0</v>
      </c>
      <c r="AC14" s="44">
        <f t="shared" si="6"/>
        <v>457</v>
      </c>
      <c r="AD14" s="44">
        <f t="shared" si="7"/>
        <v>17</v>
      </c>
      <c r="AE14" s="44" t="s">
        <v>76</v>
      </c>
    </row>
    <row r="15" spans="1:31" ht="13.5" customHeight="1">
      <c r="A15" s="40">
        <v>2</v>
      </c>
      <c r="B15" s="41" t="s">
        <v>77</v>
      </c>
      <c r="C15" s="47" t="s">
        <v>78</v>
      </c>
      <c r="D15" s="45" t="s">
        <v>17</v>
      </c>
      <c r="E15" s="44">
        <v>72</v>
      </c>
      <c r="F15" s="44">
        <v>34</v>
      </c>
      <c r="G15" s="44">
        <v>1</v>
      </c>
      <c r="H15" s="44">
        <f t="shared" si="0"/>
        <v>106</v>
      </c>
      <c r="I15" s="44">
        <v>80</v>
      </c>
      <c r="J15" s="44">
        <v>34</v>
      </c>
      <c r="K15" s="44">
        <v>4</v>
      </c>
      <c r="L15" s="44">
        <f t="shared" si="1"/>
        <v>114</v>
      </c>
      <c r="M15" s="44">
        <v>84</v>
      </c>
      <c r="N15" s="44">
        <v>41</v>
      </c>
      <c r="O15" s="44">
        <v>2</v>
      </c>
      <c r="P15" s="44">
        <f t="shared" si="2"/>
        <v>125</v>
      </c>
      <c r="Q15" s="44">
        <v>83</v>
      </c>
      <c r="R15" s="44">
        <v>26</v>
      </c>
      <c r="S15" s="44">
        <v>6</v>
      </c>
      <c r="T15" s="44">
        <f t="shared" si="3"/>
        <v>109</v>
      </c>
      <c r="U15" s="44"/>
      <c r="V15" s="44"/>
      <c r="W15" s="44"/>
      <c r="X15" s="44">
        <f t="shared" si="4"/>
        <v>0</v>
      </c>
      <c r="Y15" s="44"/>
      <c r="Z15" s="44"/>
      <c r="AA15" s="44"/>
      <c r="AB15" s="44">
        <f t="shared" si="5"/>
        <v>0</v>
      </c>
      <c r="AC15" s="44">
        <f t="shared" si="6"/>
        <v>454</v>
      </c>
      <c r="AD15" s="44">
        <f t="shared" si="7"/>
        <v>13</v>
      </c>
      <c r="AE15" s="44" t="s">
        <v>79</v>
      </c>
    </row>
    <row r="16" spans="1:31" ht="13.5" customHeight="1">
      <c r="A16" s="40">
        <v>15</v>
      </c>
      <c r="B16" s="41" t="s">
        <v>80</v>
      </c>
      <c r="C16" s="47" t="s">
        <v>56</v>
      </c>
      <c r="D16" s="45" t="s">
        <v>54</v>
      </c>
      <c r="E16" s="44">
        <v>70</v>
      </c>
      <c r="F16" s="44">
        <v>21</v>
      </c>
      <c r="G16" s="44">
        <v>5</v>
      </c>
      <c r="H16" s="44">
        <f t="shared" si="0"/>
        <v>91</v>
      </c>
      <c r="I16" s="44">
        <v>74</v>
      </c>
      <c r="J16" s="44">
        <v>54</v>
      </c>
      <c r="K16" s="44">
        <v>2</v>
      </c>
      <c r="L16" s="44">
        <f t="shared" si="1"/>
        <v>128</v>
      </c>
      <c r="M16" s="44">
        <v>81</v>
      </c>
      <c r="N16" s="44">
        <v>35</v>
      </c>
      <c r="O16" s="44">
        <v>4</v>
      </c>
      <c r="P16" s="44">
        <f t="shared" si="2"/>
        <v>116</v>
      </c>
      <c r="Q16" s="44">
        <v>81</v>
      </c>
      <c r="R16" s="44">
        <v>36</v>
      </c>
      <c r="S16" s="44">
        <v>0</v>
      </c>
      <c r="T16" s="44">
        <f t="shared" si="3"/>
        <v>117</v>
      </c>
      <c r="U16" s="44"/>
      <c r="V16" s="44"/>
      <c r="W16" s="44"/>
      <c r="X16" s="44">
        <f t="shared" si="4"/>
        <v>0</v>
      </c>
      <c r="Y16" s="44"/>
      <c r="Z16" s="44"/>
      <c r="AA16" s="44"/>
      <c r="AB16" s="44">
        <f t="shared" si="5"/>
        <v>0</v>
      </c>
      <c r="AC16" s="44">
        <f t="shared" si="6"/>
        <v>452</v>
      </c>
      <c r="AD16" s="44">
        <f t="shared" si="7"/>
        <v>11</v>
      </c>
      <c r="AE16" s="44" t="s">
        <v>81</v>
      </c>
    </row>
    <row r="17" spans="1:31" ht="13.5" customHeight="1">
      <c r="A17" s="40">
        <v>16</v>
      </c>
      <c r="B17" s="41" t="s">
        <v>82</v>
      </c>
      <c r="C17" s="47" t="s">
        <v>83</v>
      </c>
      <c r="D17" s="45" t="s">
        <v>17</v>
      </c>
      <c r="E17" s="44">
        <v>68</v>
      </c>
      <c r="F17" s="44">
        <v>30</v>
      </c>
      <c r="G17" s="44">
        <v>6</v>
      </c>
      <c r="H17" s="44">
        <f t="shared" si="0"/>
        <v>98</v>
      </c>
      <c r="I17" s="44">
        <v>72</v>
      </c>
      <c r="J17" s="44">
        <v>26</v>
      </c>
      <c r="K17" s="44">
        <v>3</v>
      </c>
      <c r="L17" s="44">
        <f t="shared" si="1"/>
        <v>98</v>
      </c>
      <c r="M17" s="44">
        <v>87</v>
      </c>
      <c r="N17" s="44">
        <v>34</v>
      </c>
      <c r="O17" s="44">
        <v>4</v>
      </c>
      <c r="P17" s="44">
        <f t="shared" si="2"/>
        <v>121</v>
      </c>
      <c r="Q17" s="44">
        <v>97</v>
      </c>
      <c r="R17" s="44">
        <v>36</v>
      </c>
      <c r="S17" s="44">
        <v>1</v>
      </c>
      <c r="T17" s="44">
        <f t="shared" si="3"/>
        <v>133</v>
      </c>
      <c r="U17" s="44"/>
      <c r="V17" s="44"/>
      <c r="W17" s="44"/>
      <c r="X17" s="44">
        <f t="shared" si="4"/>
        <v>0</v>
      </c>
      <c r="Y17" s="44"/>
      <c r="Z17" s="44"/>
      <c r="AA17" s="44"/>
      <c r="AB17" s="44">
        <f t="shared" si="5"/>
        <v>0</v>
      </c>
      <c r="AC17" s="44">
        <f t="shared" si="6"/>
        <v>450</v>
      </c>
      <c r="AD17" s="44">
        <f t="shared" si="7"/>
        <v>14</v>
      </c>
      <c r="AE17" s="44" t="s">
        <v>84</v>
      </c>
    </row>
    <row r="18" spans="1:31" ht="13.5" customHeight="1">
      <c r="A18" s="40">
        <v>10</v>
      </c>
      <c r="B18" s="41" t="s">
        <v>68</v>
      </c>
      <c r="C18" s="47" t="s">
        <v>85</v>
      </c>
      <c r="D18" s="45" t="s">
        <v>16</v>
      </c>
      <c r="E18" s="44">
        <v>79</v>
      </c>
      <c r="F18" s="44">
        <v>32</v>
      </c>
      <c r="G18" s="44">
        <v>3</v>
      </c>
      <c r="H18" s="44">
        <f t="shared" si="0"/>
        <v>111</v>
      </c>
      <c r="I18" s="44">
        <v>84</v>
      </c>
      <c r="J18" s="44">
        <v>36</v>
      </c>
      <c r="K18" s="44">
        <v>2</v>
      </c>
      <c r="L18" s="44">
        <f t="shared" si="1"/>
        <v>120</v>
      </c>
      <c r="M18" s="44">
        <v>70</v>
      </c>
      <c r="N18" s="44">
        <v>27</v>
      </c>
      <c r="O18" s="44">
        <v>2</v>
      </c>
      <c r="P18" s="44">
        <f t="shared" si="2"/>
        <v>97</v>
      </c>
      <c r="Q18" s="44">
        <v>73</v>
      </c>
      <c r="R18" s="44">
        <v>26</v>
      </c>
      <c r="S18" s="44">
        <v>2</v>
      </c>
      <c r="T18" s="44">
        <f t="shared" si="3"/>
        <v>99</v>
      </c>
      <c r="U18" s="44"/>
      <c r="V18" s="44"/>
      <c r="W18" s="44"/>
      <c r="X18" s="44">
        <f t="shared" si="4"/>
        <v>0</v>
      </c>
      <c r="Y18" s="44"/>
      <c r="Z18" s="44"/>
      <c r="AA18" s="44"/>
      <c r="AB18" s="44">
        <f t="shared" si="5"/>
        <v>0</v>
      </c>
      <c r="AC18" s="44">
        <f t="shared" si="6"/>
        <v>427</v>
      </c>
      <c r="AD18" s="44">
        <f t="shared" si="7"/>
        <v>9</v>
      </c>
      <c r="AE18" s="44" t="s">
        <v>86</v>
      </c>
    </row>
    <row r="19" spans="1:31" ht="13.5" customHeight="1">
      <c r="A19" s="48">
        <v>9</v>
      </c>
      <c r="B19" s="49" t="s">
        <v>87</v>
      </c>
      <c r="C19" s="47" t="s">
        <v>88</v>
      </c>
      <c r="D19" s="45" t="s">
        <v>89</v>
      </c>
      <c r="E19" s="50">
        <v>65</v>
      </c>
      <c r="F19" s="50">
        <v>8</v>
      </c>
      <c r="G19" s="50">
        <v>11</v>
      </c>
      <c r="H19" s="44">
        <f t="shared" si="0"/>
        <v>73</v>
      </c>
      <c r="I19" s="50">
        <v>76</v>
      </c>
      <c r="J19" s="50">
        <v>27</v>
      </c>
      <c r="K19" s="50">
        <v>4</v>
      </c>
      <c r="L19" s="44">
        <f t="shared" si="1"/>
        <v>103</v>
      </c>
      <c r="M19" s="50">
        <v>68</v>
      </c>
      <c r="N19" s="50">
        <v>16</v>
      </c>
      <c r="O19" s="50">
        <v>8</v>
      </c>
      <c r="P19" s="44">
        <f t="shared" si="2"/>
        <v>84</v>
      </c>
      <c r="Q19" s="50">
        <v>77</v>
      </c>
      <c r="R19" s="50">
        <v>27</v>
      </c>
      <c r="S19" s="50">
        <v>7</v>
      </c>
      <c r="T19" s="44">
        <f t="shared" si="3"/>
        <v>104</v>
      </c>
      <c r="U19" s="50"/>
      <c r="V19" s="50"/>
      <c r="W19" s="50"/>
      <c r="X19" s="44">
        <f t="shared" si="4"/>
        <v>0</v>
      </c>
      <c r="Y19" s="50"/>
      <c r="Z19" s="50"/>
      <c r="AA19" s="50"/>
      <c r="AB19" s="44">
        <f t="shared" si="5"/>
        <v>0</v>
      </c>
      <c r="AC19" s="44">
        <f t="shared" si="6"/>
        <v>364</v>
      </c>
      <c r="AD19" s="44">
        <f t="shared" si="7"/>
        <v>30</v>
      </c>
      <c r="AE19" s="44" t="s">
        <v>90</v>
      </c>
    </row>
  </sheetData>
  <mergeCells count="19">
    <mergeCell ref="AC2:AC3"/>
    <mergeCell ref="AD2:AD3"/>
    <mergeCell ref="AE2:AE3"/>
    <mergeCell ref="U2:V2"/>
    <mergeCell ref="X2:X3"/>
    <mergeCell ref="Y2:Z2"/>
    <mergeCell ref="AB2:AB3"/>
    <mergeCell ref="M2:N2"/>
    <mergeCell ref="P2:P3"/>
    <mergeCell ref="Q2:R2"/>
    <mergeCell ref="T2:T3"/>
    <mergeCell ref="E2:F2"/>
    <mergeCell ref="H2:H3"/>
    <mergeCell ref="I2:J2"/>
    <mergeCell ref="L2:L3"/>
    <mergeCell ref="A2:A3"/>
    <mergeCell ref="B2:B3"/>
    <mergeCell ref="C2:C3"/>
    <mergeCell ref="D2:D3"/>
  </mergeCells>
  <printOptions/>
  <pageMargins left="0.11805555555555557" right="0.19652777777777777" top="0.11805555555555557" bottom="0.11805555555555557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C28" sqref="C28"/>
    </sheetView>
  </sheetViews>
  <sheetFormatPr defaultColWidth="9.00390625" defaultRowHeight="18.75" customHeight="1"/>
  <cols>
    <col min="1" max="1" width="7.625" style="322" customWidth="1"/>
    <col min="2" max="2" width="22.125" style="323" bestFit="1" customWidth="1"/>
    <col min="3" max="3" width="23.625" style="323" bestFit="1" customWidth="1"/>
    <col min="4" max="4" width="7.00390625" style="323" customWidth="1"/>
    <col min="5" max="6" width="9.125" style="323" customWidth="1"/>
    <col min="7" max="7" width="7.25390625" style="323" customWidth="1"/>
    <col min="8" max="16384" width="9.125" style="323" customWidth="1"/>
  </cols>
  <sheetData>
    <row r="1" spans="1:7" s="312" customFormat="1" ht="18.75" customHeight="1">
      <c r="A1" s="310" t="s">
        <v>268</v>
      </c>
      <c r="B1" s="311"/>
      <c r="C1" s="311"/>
      <c r="D1" s="311"/>
      <c r="E1" s="311"/>
      <c r="F1" s="311"/>
      <c r="G1" s="311"/>
    </row>
    <row r="2" spans="1:7" s="312" customFormat="1" ht="18.75" customHeight="1">
      <c r="A2" s="313" t="s">
        <v>4</v>
      </c>
      <c r="B2" s="314" t="s">
        <v>0</v>
      </c>
      <c r="C2" s="314" t="s">
        <v>93</v>
      </c>
      <c r="D2" s="315" t="s">
        <v>106</v>
      </c>
      <c r="E2" s="315" t="s">
        <v>107</v>
      </c>
      <c r="F2" s="315" t="s">
        <v>109</v>
      </c>
      <c r="G2" s="315" t="s">
        <v>108</v>
      </c>
    </row>
    <row r="3" spans="1:7" s="312" customFormat="1" ht="18.75" customHeight="1">
      <c r="A3" s="316">
        <v>1</v>
      </c>
      <c r="B3" s="317" t="s">
        <v>269</v>
      </c>
      <c r="C3" s="317" t="s">
        <v>16</v>
      </c>
      <c r="D3" s="318">
        <v>362</v>
      </c>
      <c r="E3" s="318">
        <v>179</v>
      </c>
      <c r="F3" s="318">
        <v>541</v>
      </c>
      <c r="G3" s="318">
        <v>7</v>
      </c>
    </row>
    <row r="4" spans="1:7" s="312" customFormat="1" ht="18.75" customHeight="1">
      <c r="A4" s="316">
        <v>2</v>
      </c>
      <c r="B4" s="317" t="s">
        <v>270</v>
      </c>
      <c r="C4" s="317" t="s">
        <v>16</v>
      </c>
      <c r="D4" s="318">
        <v>362</v>
      </c>
      <c r="E4" s="318">
        <v>172</v>
      </c>
      <c r="F4" s="318">
        <v>534</v>
      </c>
      <c r="G4" s="318">
        <v>8</v>
      </c>
    </row>
    <row r="5" spans="1:7" s="312" customFormat="1" ht="18.75" customHeight="1">
      <c r="A5" s="319">
        <v>3</v>
      </c>
      <c r="B5" s="320" t="s">
        <v>271</v>
      </c>
      <c r="C5" s="320" t="s">
        <v>48</v>
      </c>
      <c r="D5" s="321">
        <v>363</v>
      </c>
      <c r="E5" s="321">
        <v>167</v>
      </c>
      <c r="F5" s="321">
        <v>530</v>
      </c>
      <c r="G5" s="321">
        <v>5</v>
      </c>
    </row>
    <row r="6" spans="1:7" s="312" customFormat="1" ht="18.75" customHeight="1">
      <c r="A6" s="319">
        <v>4</v>
      </c>
      <c r="B6" s="320" t="s">
        <v>272</v>
      </c>
      <c r="C6" s="320" t="s">
        <v>48</v>
      </c>
      <c r="D6" s="321">
        <v>340</v>
      </c>
      <c r="E6" s="321">
        <v>173</v>
      </c>
      <c r="F6" s="321">
        <v>513</v>
      </c>
      <c r="G6" s="321">
        <v>8</v>
      </c>
    </row>
    <row r="7" spans="1:7" s="312" customFormat="1" ht="18.75" customHeight="1">
      <c r="A7" s="319">
        <v>5</v>
      </c>
      <c r="B7" s="320" t="s">
        <v>273</v>
      </c>
      <c r="C7" s="320" t="s">
        <v>48</v>
      </c>
      <c r="D7" s="321">
        <v>320</v>
      </c>
      <c r="E7" s="321">
        <v>182</v>
      </c>
      <c r="F7" s="321">
        <v>502</v>
      </c>
      <c r="G7" s="321">
        <v>3</v>
      </c>
    </row>
    <row r="8" spans="1:7" s="312" customFormat="1" ht="18.75" customHeight="1">
      <c r="A8" s="319">
        <v>6</v>
      </c>
      <c r="B8" s="320" t="s">
        <v>274</v>
      </c>
      <c r="C8" s="320" t="s">
        <v>48</v>
      </c>
      <c r="D8" s="321">
        <v>327</v>
      </c>
      <c r="E8" s="321">
        <v>174</v>
      </c>
      <c r="F8" s="321">
        <v>501</v>
      </c>
      <c r="G8" s="321">
        <v>4</v>
      </c>
    </row>
    <row r="9" spans="1:7" s="312" customFormat="1" ht="18.75" customHeight="1">
      <c r="A9" s="319">
        <v>7</v>
      </c>
      <c r="B9" s="320" t="s">
        <v>275</v>
      </c>
      <c r="C9" s="320" t="s">
        <v>16</v>
      </c>
      <c r="D9" s="321">
        <v>332</v>
      </c>
      <c r="E9" s="321">
        <v>142</v>
      </c>
      <c r="F9" s="321">
        <v>474</v>
      </c>
      <c r="G9" s="321">
        <v>14</v>
      </c>
    </row>
    <row r="10" spans="1:7" s="312" customFormat="1" ht="18.75" customHeight="1">
      <c r="A10" s="319">
        <v>8</v>
      </c>
      <c r="B10" s="320" t="s">
        <v>276</v>
      </c>
      <c r="C10" s="320" t="s">
        <v>48</v>
      </c>
      <c r="D10" s="321">
        <v>310</v>
      </c>
      <c r="E10" s="321">
        <v>149</v>
      </c>
      <c r="F10" s="321">
        <v>459</v>
      </c>
      <c r="G10" s="321">
        <v>4</v>
      </c>
    </row>
    <row r="11" spans="1:7" s="312" customFormat="1" ht="18.75" customHeight="1">
      <c r="A11" s="319">
        <v>9</v>
      </c>
      <c r="B11" s="320" t="s">
        <v>277</v>
      </c>
      <c r="C11" s="320" t="s">
        <v>48</v>
      </c>
      <c r="D11" s="321">
        <v>324</v>
      </c>
      <c r="E11" s="321">
        <v>130</v>
      </c>
      <c r="F11" s="321">
        <v>454</v>
      </c>
      <c r="G11" s="321">
        <v>8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9">
      <selection activeCell="G50" sqref="G50"/>
    </sheetView>
  </sheetViews>
  <sheetFormatPr defaultColWidth="9.00390625" defaultRowHeight="12.75"/>
  <cols>
    <col min="1" max="1" width="6.25390625" style="231" bestFit="1" customWidth="1"/>
    <col min="2" max="2" width="16.125" style="248" bestFit="1" customWidth="1"/>
    <col min="3" max="3" width="15.625" style="248" bestFit="1" customWidth="1"/>
    <col min="4" max="5" width="3.25390625" style="231" bestFit="1" customWidth="1"/>
    <col min="6" max="7" width="4.00390625" style="231" bestFit="1" customWidth="1"/>
    <col min="8" max="8" width="3.25390625" style="231" bestFit="1" customWidth="1"/>
    <col min="9" max="10" width="4.00390625" style="231" bestFit="1" customWidth="1"/>
    <col min="11" max="11" width="4.625" style="231" bestFit="1" customWidth="1"/>
    <col min="12" max="12" width="4.00390625" style="231" bestFit="1" customWidth="1"/>
    <col min="13" max="14" width="3.25390625" style="231" bestFit="1" customWidth="1"/>
    <col min="15" max="15" width="4.00390625" style="231" bestFit="1" customWidth="1"/>
    <col min="16" max="16" width="4.75390625" style="231" bestFit="1" customWidth="1"/>
    <col min="17" max="17" width="4.375" style="231" bestFit="1" customWidth="1"/>
    <col min="18" max="18" width="3.875" style="231" bestFit="1" customWidth="1"/>
    <col min="19" max="19" width="7.875" style="231" customWidth="1"/>
    <col min="20" max="20" width="5.00390625" style="231" bestFit="1" customWidth="1"/>
    <col min="21" max="21" width="7.875" style="227" bestFit="1" customWidth="1"/>
    <col min="22" max="22" width="15.625" style="227" bestFit="1" customWidth="1"/>
    <col min="23" max="16384" width="9.125" style="227" customWidth="1"/>
  </cols>
  <sheetData>
    <row r="1" spans="1:21" ht="25.5" customHeight="1">
      <c r="A1" s="274" t="s">
        <v>243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25"/>
      <c r="U1" s="226"/>
    </row>
    <row r="2" spans="1:3" ht="14.25" customHeight="1">
      <c r="A2" s="228"/>
      <c r="B2" s="229"/>
      <c r="C2" s="228"/>
    </row>
    <row r="3" spans="1:19" ht="13.5" thickBot="1">
      <c r="A3" s="232" t="s">
        <v>43</v>
      </c>
      <c r="B3" s="232" t="s">
        <v>92</v>
      </c>
      <c r="C3" s="232" t="s">
        <v>93</v>
      </c>
      <c r="D3" s="232" t="s">
        <v>94</v>
      </c>
      <c r="E3" s="232" t="s">
        <v>95</v>
      </c>
      <c r="F3" s="232" t="s">
        <v>96</v>
      </c>
      <c r="G3" s="232" t="s">
        <v>97</v>
      </c>
      <c r="H3" s="232" t="s">
        <v>98</v>
      </c>
      <c r="I3" s="232" t="s">
        <v>99</v>
      </c>
      <c r="J3" s="232" t="s">
        <v>100</v>
      </c>
      <c r="K3" s="232" t="s">
        <v>101</v>
      </c>
      <c r="L3" s="232" t="s">
        <v>102</v>
      </c>
      <c r="M3" s="232" t="s">
        <v>103</v>
      </c>
      <c r="N3" s="232" t="s">
        <v>104</v>
      </c>
      <c r="O3" s="232" t="s">
        <v>105</v>
      </c>
      <c r="P3" s="232" t="s">
        <v>106</v>
      </c>
      <c r="Q3" s="232" t="s">
        <v>107</v>
      </c>
      <c r="R3" s="232" t="s">
        <v>108</v>
      </c>
      <c r="S3" s="232" t="s">
        <v>109</v>
      </c>
    </row>
    <row r="4" spans="1:19" ht="12.75">
      <c r="A4" s="233" t="s">
        <v>5</v>
      </c>
      <c r="B4" s="234" t="s">
        <v>244</v>
      </c>
      <c r="C4" s="234" t="s">
        <v>221</v>
      </c>
      <c r="D4" s="235">
        <v>88</v>
      </c>
      <c r="E4" s="235">
        <f aca="true" t="shared" si="0" ref="E4:E21">F4-D4</f>
        <v>43</v>
      </c>
      <c r="F4" s="236">
        <v>131</v>
      </c>
      <c r="G4" s="235">
        <v>87</v>
      </c>
      <c r="H4" s="235">
        <f aca="true" t="shared" si="1" ref="H4:H27">I4-G4</f>
        <v>44</v>
      </c>
      <c r="I4" s="236">
        <v>131</v>
      </c>
      <c r="J4" s="235">
        <v>90</v>
      </c>
      <c r="K4" s="235">
        <f aca="true" t="shared" si="2" ref="K4:K27">L4-J4</f>
        <v>50</v>
      </c>
      <c r="L4" s="236">
        <v>140</v>
      </c>
      <c r="M4" s="235">
        <v>96</v>
      </c>
      <c r="N4" s="235">
        <f aca="true" t="shared" si="3" ref="N4:N27">O4-M4</f>
        <v>45</v>
      </c>
      <c r="O4" s="236">
        <v>141</v>
      </c>
      <c r="P4" s="235">
        <f aca="true" t="shared" si="4" ref="P4:P19">D4+G4+J4+M4</f>
        <v>361</v>
      </c>
      <c r="Q4" s="235">
        <f aca="true" t="shared" si="5" ref="Q4:Q27">SUM(E4,H4,K4,N4)</f>
        <v>182</v>
      </c>
      <c r="R4" s="235">
        <v>7</v>
      </c>
      <c r="S4" s="235">
        <f aca="true" t="shared" si="6" ref="S4:S27">P4+Q4</f>
        <v>543</v>
      </c>
    </row>
    <row r="5" spans="1:19" ht="12.75">
      <c r="A5" s="233" t="s">
        <v>6</v>
      </c>
      <c r="B5" s="237" t="s">
        <v>245</v>
      </c>
      <c r="C5" s="238" t="s">
        <v>111</v>
      </c>
      <c r="D5" s="239">
        <v>96</v>
      </c>
      <c r="E5" s="239">
        <f t="shared" si="0"/>
        <v>45</v>
      </c>
      <c r="F5" s="240">
        <v>141</v>
      </c>
      <c r="G5" s="239">
        <v>86</v>
      </c>
      <c r="H5" s="239">
        <f t="shared" si="1"/>
        <v>44</v>
      </c>
      <c r="I5" s="240">
        <v>130</v>
      </c>
      <c r="J5" s="239">
        <v>86</v>
      </c>
      <c r="K5" s="239">
        <f t="shared" si="2"/>
        <v>45</v>
      </c>
      <c r="L5" s="240">
        <v>131</v>
      </c>
      <c r="M5" s="239">
        <v>87</v>
      </c>
      <c r="N5" s="239">
        <f t="shared" si="3"/>
        <v>53</v>
      </c>
      <c r="O5" s="240">
        <v>140</v>
      </c>
      <c r="P5" s="233">
        <f t="shared" si="4"/>
        <v>355</v>
      </c>
      <c r="Q5" s="233">
        <f t="shared" si="5"/>
        <v>187</v>
      </c>
      <c r="R5" s="233">
        <v>2</v>
      </c>
      <c r="S5" s="239">
        <f t="shared" si="6"/>
        <v>542</v>
      </c>
    </row>
    <row r="6" spans="1:19" ht="12.75">
      <c r="A6" s="233" t="s">
        <v>7</v>
      </c>
      <c r="B6" s="238" t="s">
        <v>246</v>
      </c>
      <c r="C6" s="238" t="s">
        <v>247</v>
      </c>
      <c r="D6" s="239">
        <v>85</v>
      </c>
      <c r="E6" s="239">
        <f t="shared" si="0"/>
        <v>44</v>
      </c>
      <c r="F6" s="240">
        <v>129</v>
      </c>
      <c r="G6" s="239">
        <v>82</v>
      </c>
      <c r="H6" s="239">
        <f t="shared" si="1"/>
        <v>52</v>
      </c>
      <c r="I6" s="240">
        <v>134</v>
      </c>
      <c r="J6" s="239">
        <v>77</v>
      </c>
      <c r="K6" s="239">
        <f t="shared" si="2"/>
        <v>45</v>
      </c>
      <c r="L6" s="240">
        <v>122</v>
      </c>
      <c r="M6" s="239">
        <v>90</v>
      </c>
      <c r="N6" s="239">
        <f t="shared" si="3"/>
        <v>42</v>
      </c>
      <c r="O6" s="240">
        <v>132</v>
      </c>
      <c r="P6" s="239">
        <f t="shared" si="4"/>
        <v>334</v>
      </c>
      <c r="Q6" s="239">
        <f t="shared" si="5"/>
        <v>183</v>
      </c>
      <c r="R6" s="239">
        <v>7</v>
      </c>
      <c r="S6" s="239">
        <f t="shared" si="6"/>
        <v>517</v>
      </c>
    </row>
    <row r="7" spans="1:19" ht="12.75">
      <c r="A7" s="233" t="s">
        <v>8</v>
      </c>
      <c r="B7" s="238" t="s">
        <v>248</v>
      </c>
      <c r="C7" s="238" t="s">
        <v>123</v>
      </c>
      <c r="D7" s="239">
        <v>90</v>
      </c>
      <c r="E7" s="239">
        <f t="shared" si="0"/>
        <v>35</v>
      </c>
      <c r="F7" s="240">
        <v>125</v>
      </c>
      <c r="G7" s="239">
        <v>85</v>
      </c>
      <c r="H7" s="239">
        <f t="shared" si="1"/>
        <v>36</v>
      </c>
      <c r="I7" s="240">
        <v>121</v>
      </c>
      <c r="J7" s="239">
        <v>85</v>
      </c>
      <c r="K7" s="239">
        <f t="shared" si="2"/>
        <v>42</v>
      </c>
      <c r="L7" s="240">
        <v>127</v>
      </c>
      <c r="M7" s="239">
        <v>84</v>
      </c>
      <c r="N7" s="239">
        <f t="shared" si="3"/>
        <v>54</v>
      </c>
      <c r="O7" s="240">
        <v>138</v>
      </c>
      <c r="P7" s="239">
        <f t="shared" si="4"/>
        <v>344</v>
      </c>
      <c r="Q7" s="239">
        <f t="shared" si="5"/>
        <v>167</v>
      </c>
      <c r="R7" s="239">
        <v>3</v>
      </c>
      <c r="S7" s="239">
        <f t="shared" si="6"/>
        <v>511</v>
      </c>
    </row>
    <row r="8" spans="1:19" ht="12.75">
      <c r="A8" s="233" t="s">
        <v>9</v>
      </c>
      <c r="B8" s="241" t="s">
        <v>249</v>
      </c>
      <c r="C8" s="241" t="s">
        <v>141</v>
      </c>
      <c r="D8" s="233">
        <v>92</v>
      </c>
      <c r="E8" s="233">
        <f t="shared" si="0"/>
        <v>35</v>
      </c>
      <c r="F8" s="242">
        <v>127</v>
      </c>
      <c r="G8" s="233">
        <v>90</v>
      </c>
      <c r="H8" s="233">
        <f t="shared" si="1"/>
        <v>27</v>
      </c>
      <c r="I8" s="242">
        <v>117</v>
      </c>
      <c r="J8" s="233">
        <v>91</v>
      </c>
      <c r="K8" s="233">
        <f t="shared" si="2"/>
        <v>50</v>
      </c>
      <c r="L8" s="242">
        <v>141</v>
      </c>
      <c r="M8" s="233">
        <v>83</v>
      </c>
      <c r="N8" s="239">
        <f t="shared" si="3"/>
        <v>43</v>
      </c>
      <c r="O8" s="242">
        <v>126</v>
      </c>
      <c r="P8" s="239">
        <f t="shared" si="4"/>
        <v>356</v>
      </c>
      <c r="Q8" s="233">
        <f t="shared" si="5"/>
        <v>155</v>
      </c>
      <c r="R8" s="233">
        <v>8</v>
      </c>
      <c r="S8" s="239">
        <f t="shared" si="6"/>
        <v>511</v>
      </c>
    </row>
    <row r="9" spans="1:19" ht="12.75">
      <c r="A9" s="233" t="s">
        <v>60</v>
      </c>
      <c r="B9" s="238" t="s">
        <v>250</v>
      </c>
      <c r="C9" s="238" t="s">
        <v>141</v>
      </c>
      <c r="D9" s="239">
        <v>93</v>
      </c>
      <c r="E9" s="239">
        <f t="shared" si="0"/>
        <v>45</v>
      </c>
      <c r="F9" s="240">
        <v>138</v>
      </c>
      <c r="G9" s="239">
        <v>82</v>
      </c>
      <c r="H9" s="239">
        <f t="shared" si="1"/>
        <v>33</v>
      </c>
      <c r="I9" s="240">
        <v>115</v>
      </c>
      <c r="J9" s="239">
        <v>102</v>
      </c>
      <c r="K9" s="239">
        <f t="shared" si="2"/>
        <v>36</v>
      </c>
      <c r="L9" s="240">
        <v>138</v>
      </c>
      <c r="M9" s="239">
        <v>85</v>
      </c>
      <c r="N9" s="239">
        <f t="shared" si="3"/>
        <v>35</v>
      </c>
      <c r="O9" s="240">
        <v>120</v>
      </c>
      <c r="P9" s="239">
        <f t="shared" si="4"/>
        <v>362</v>
      </c>
      <c r="Q9" s="239">
        <f t="shared" si="5"/>
        <v>149</v>
      </c>
      <c r="R9" s="239">
        <v>5</v>
      </c>
      <c r="S9" s="239">
        <f t="shared" si="6"/>
        <v>511</v>
      </c>
    </row>
    <row r="10" spans="1:19" ht="12.75">
      <c r="A10" s="233" t="s">
        <v>63</v>
      </c>
      <c r="B10" s="238" t="s">
        <v>251</v>
      </c>
      <c r="C10" s="237" t="s">
        <v>252</v>
      </c>
      <c r="D10" s="239">
        <v>83</v>
      </c>
      <c r="E10" s="239">
        <f t="shared" si="0"/>
        <v>26</v>
      </c>
      <c r="F10" s="240">
        <v>109</v>
      </c>
      <c r="G10" s="239">
        <v>100</v>
      </c>
      <c r="H10" s="239">
        <f t="shared" si="1"/>
        <v>41</v>
      </c>
      <c r="I10" s="240">
        <v>141</v>
      </c>
      <c r="J10" s="239">
        <v>94</v>
      </c>
      <c r="K10" s="239">
        <f t="shared" si="2"/>
        <v>45</v>
      </c>
      <c r="L10" s="240">
        <v>139</v>
      </c>
      <c r="M10" s="239">
        <v>77</v>
      </c>
      <c r="N10" s="239">
        <f t="shared" si="3"/>
        <v>41</v>
      </c>
      <c r="O10" s="240">
        <v>118</v>
      </c>
      <c r="P10" s="239">
        <f t="shared" si="4"/>
        <v>354</v>
      </c>
      <c r="Q10" s="239">
        <f t="shared" si="5"/>
        <v>153</v>
      </c>
      <c r="R10" s="239">
        <v>4</v>
      </c>
      <c r="S10" s="239">
        <f t="shared" si="6"/>
        <v>507</v>
      </c>
    </row>
    <row r="11" spans="1:19" ht="13.5" thickBot="1">
      <c r="A11" s="233" t="s">
        <v>67</v>
      </c>
      <c r="B11" s="243" t="s">
        <v>253</v>
      </c>
      <c r="C11" s="243" t="s">
        <v>254</v>
      </c>
      <c r="D11" s="244">
        <v>88</v>
      </c>
      <c r="E11" s="244">
        <f t="shared" si="0"/>
        <v>36</v>
      </c>
      <c r="F11" s="245">
        <v>124</v>
      </c>
      <c r="G11" s="244">
        <v>78</v>
      </c>
      <c r="H11" s="244">
        <f t="shared" si="1"/>
        <v>41</v>
      </c>
      <c r="I11" s="245">
        <v>119</v>
      </c>
      <c r="J11" s="244">
        <v>92</v>
      </c>
      <c r="K11" s="244">
        <f t="shared" si="2"/>
        <v>36</v>
      </c>
      <c r="L11" s="245">
        <v>128</v>
      </c>
      <c r="M11" s="244">
        <v>90</v>
      </c>
      <c r="N11" s="244">
        <f t="shared" si="3"/>
        <v>44</v>
      </c>
      <c r="O11" s="245">
        <v>134</v>
      </c>
      <c r="P11" s="244">
        <f t="shared" si="4"/>
        <v>348</v>
      </c>
      <c r="Q11" s="244">
        <f t="shared" si="5"/>
        <v>157</v>
      </c>
      <c r="R11" s="244">
        <v>7</v>
      </c>
      <c r="S11" s="244">
        <f t="shared" si="6"/>
        <v>505</v>
      </c>
    </row>
    <row r="12" spans="1:19" ht="13.5" thickTop="1">
      <c r="A12" s="233" t="s">
        <v>70</v>
      </c>
      <c r="B12" s="246" t="s">
        <v>255</v>
      </c>
      <c r="C12" s="241" t="s">
        <v>221</v>
      </c>
      <c r="D12" s="233">
        <v>85</v>
      </c>
      <c r="E12" s="233">
        <f t="shared" si="0"/>
        <v>44</v>
      </c>
      <c r="F12" s="242">
        <v>129</v>
      </c>
      <c r="G12" s="233">
        <v>78</v>
      </c>
      <c r="H12" s="233">
        <f t="shared" si="1"/>
        <v>36</v>
      </c>
      <c r="I12" s="242">
        <v>114</v>
      </c>
      <c r="J12" s="233">
        <v>92</v>
      </c>
      <c r="K12" s="233">
        <f t="shared" si="2"/>
        <v>35</v>
      </c>
      <c r="L12" s="242">
        <v>127</v>
      </c>
      <c r="M12" s="233">
        <v>89</v>
      </c>
      <c r="N12" s="233">
        <f t="shared" si="3"/>
        <v>45</v>
      </c>
      <c r="O12" s="242">
        <v>134</v>
      </c>
      <c r="P12" s="233">
        <f t="shared" si="4"/>
        <v>344</v>
      </c>
      <c r="Q12" s="233">
        <f t="shared" si="5"/>
        <v>160</v>
      </c>
      <c r="R12" s="233">
        <v>5</v>
      </c>
      <c r="S12" s="233">
        <f t="shared" si="6"/>
        <v>504</v>
      </c>
    </row>
    <row r="13" spans="1:19" ht="12.75">
      <c r="A13" s="233" t="s">
        <v>73</v>
      </c>
      <c r="B13" s="238" t="s">
        <v>256</v>
      </c>
      <c r="C13" s="238" t="s">
        <v>121</v>
      </c>
      <c r="D13" s="239">
        <v>83</v>
      </c>
      <c r="E13" s="239">
        <f t="shared" si="0"/>
        <v>45</v>
      </c>
      <c r="F13" s="240">
        <v>128</v>
      </c>
      <c r="G13" s="239">
        <v>86</v>
      </c>
      <c r="H13" s="239">
        <f t="shared" si="1"/>
        <v>45</v>
      </c>
      <c r="I13" s="240">
        <v>131</v>
      </c>
      <c r="J13" s="239">
        <v>79</v>
      </c>
      <c r="K13" s="239">
        <f t="shared" si="2"/>
        <v>42</v>
      </c>
      <c r="L13" s="240">
        <v>121</v>
      </c>
      <c r="M13" s="239">
        <v>96</v>
      </c>
      <c r="N13" s="239">
        <f t="shared" si="3"/>
        <v>27</v>
      </c>
      <c r="O13" s="240">
        <v>123</v>
      </c>
      <c r="P13" s="239">
        <f t="shared" si="4"/>
        <v>344</v>
      </c>
      <c r="Q13" s="239">
        <f t="shared" si="5"/>
        <v>159</v>
      </c>
      <c r="R13" s="239">
        <v>4</v>
      </c>
      <c r="S13" s="239">
        <f t="shared" si="6"/>
        <v>503</v>
      </c>
    </row>
    <row r="14" spans="1:19" ht="12.75">
      <c r="A14" s="233" t="s">
        <v>76</v>
      </c>
      <c r="B14" s="238" t="s">
        <v>257</v>
      </c>
      <c r="C14" s="238" t="s">
        <v>129</v>
      </c>
      <c r="D14" s="239">
        <v>82</v>
      </c>
      <c r="E14" s="239">
        <f t="shared" si="0"/>
        <v>41</v>
      </c>
      <c r="F14" s="240">
        <v>123</v>
      </c>
      <c r="G14" s="239">
        <v>82</v>
      </c>
      <c r="H14" s="239">
        <f t="shared" si="1"/>
        <v>34</v>
      </c>
      <c r="I14" s="242">
        <v>116</v>
      </c>
      <c r="J14" s="239">
        <v>95</v>
      </c>
      <c r="K14" s="239">
        <f t="shared" si="2"/>
        <v>26</v>
      </c>
      <c r="L14" s="242">
        <v>121</v>
      </c>
      <c r="M14" s="239">
        <v>90</v>
      </c>
      <c r="N14" s="239">
        <f t="shared" si="3"/>
        <v>41</v>
      </c>
      <c r="O14" s="242">
        <v>131</v>
      </c>
      <c r="P14" s="233">
        <f t="shared" si="4"/>
        <v>349</v>
      </c>
      <c r="Q14" s="233">
        <f t="shared" si="5"/>
        <v>142</v>
      </c>
      <c r="R14" s="233">
        <v>9</v>
      </c>
      <c r="S14" s="239">
        <f t="shared" si="6"/>
        <v>491</v>
      </c>
    </row>
    <row r="15" spans="1:19" ht="12.75">
      <c r="A15" s="233" t="s">
        <v>79</v>
      </c>
      <c r="B15" s="238" t="s">
        <v>258</v>
      </c>
      <c r="C15" s="237" t="s">
        <v>123</v>
      </c>
      <c r="D15" s="239">
        <v>78</v>
      </c>
      <c r="E15" s="239">
        <f t="shared" si="0"/>
        <v>25</v>
      </c>
      <c r="F15" s="240">
        <v>103</v>
      </c>
      <c r="G15" s="239">
        <v>85</v>
      </c>
      <c r="H15" s="239">
        <f t="shared" si="1"/>
        <v>44</v>
      </c>
      <c r="I15" s="240">
        <v>129</v>
      </c>
      <c r="J15" s="239">
        <v>76</v>
      </c>
      <c r="K15" s="239">
        <f t="shared" si="2"/>
        <v>42</v>
      </c>
      <c r="L15" s="240">
        <v>118</v>
      </c>
      <c r="M15" s="239">
        <v>93</v>
      </c>
      <c r="N15" s="239">
        <f t="shared" si="3"/>
        <v>44</v>
      </c>
      <c r="O15" s="240">
        <v>137</v>
      </c>
      <c r="P15" s="239">
        <f t="shared" si="4"/>
        <v>332</v>
      </c>
      <c r="Q15" s="239">
        <f t="shared" si="5"/>
        <v>155</v>
      </c>
      <c r="R15" s="239">
        <v>7</v>
      </c>
      <c r="S15" s="239">
        <f t="shared" si="6"/>
        <v>487</v>
      </c>
    </row>
    <row r="16" spans="1:19" ht="12.75">
      <c r="A16" s="233" t="s">
        <v>81</v>
      </c>
      <c r="B16" s="238" t="s">
        <v>259</v>
      </c>
      <c r="C16" s="238" t="s">
        <v>260</v>
      </c>
      <c r="D16" s="239">
        <v>80</v>
      </c>
      <c r="E16" s="239">
        <f t="shared" si="0"/>
        <v>36</v>
      </c>
      <c r="F16" s="240">
        <v>116</v>
      </c>
      <c r="G16" s="239">
        <v>77</v>
      </c>
      <c r="H16" s="239">
        <f t="shared" si="1"/>
        <v>27</v>
      </c>
      <c r="I16" s="240">
        <v>104</v>
      </c>
      <c r="J16" s="239">
        <v>98</v>
      </c>
      <c r="K16" s="239">
        <f t="shared" si="2"/>
        <v>54</v>
      </c>
      <c r="L16" s="240">
        <v>152</v>
      </c>
      <c r="M16" s="239">
        <v>78</v>
      </c>
      <c r="N16" s="239">
        <f t="shared" si="3"/>
        <v>26</v>
      </c>
      <c r="O16" s="240">
        <v>104</v>
      </c>
      <c r="P16" s="239">
        <f t="shared" si="4"/>
        <v>333</v>
      </c>
      <c r="Q16" s="239">
        <f t="shared" si="5"/>
        <v>143</v>
      </c>
      <c r="R16" s="239">
        <v>8</v>
      </c>
      <c r="S16" s="239">
        <f t="shared" si="6"/>
        <v>476</v>
      </c>
    </row>
    <row r="17" spans="1:19" ht="12.75">
      <c r="A17" s="233" t="s">
        <v>84</v>
      </c>
      <c r="B17" s="238" t="s">
        <v>261</v>
      </c>
      <c r="C17" s="238" t="s">
        <v>125</v>
      </c>
      <c r="D17" s="239">
        <v>75</v>
      </c>
      <c r="E17" s="239">
        <f t="shared" si="0"/>
        <v>35</v>
      </c>
      <c r="F17" s="240">
        <v>110</v>
      </c>
      <c r="G17" s="239">
        <v>83</v>
      </c>
      <c r="H17" s="239">
        <f t="shared" si="1"/>
        <v>45</v>
      </c>
      <c r="I17" s="240">
        <v>128</v>
      </c>
      <c r="J17" s="239">
        <v>75</v>
      </c>
      <c r="K17" s="239">
        <f t="shared" si="2"/>
        <v>26</v>
      </c>
      <c r="L17" s="240">
        <v>101</v>
      </c>
      <c r="M17" s="239">
        <v>92</v>
      </c>
      <c r="N17" s="239">
        <f t="shared" si="3"/>
        <v>43</v>
      </c>
      <c r="O17" s="240">
        <v>135</v>
      </c>
      <c r="P17" s="239">
        <f t="shared" si="4"/>
        <v>325</v>
      </c>
      <c r="Q17" s="239">
        <f t="shared" si="5"/>
        <v>149</v>
      </c>
      <c r="R17" s="239">
        <v>11</v>
      </c>
      <c r="S17" s="239">
        <f t="shared" si="6"/>
        <v>474</v>
      </c>
    </row>
    <row r="18" spans="1:19" ht="12.75">
      <c r="A18" s="233" t="s">
        <v>86</v>
      </c>
      <c r="B18" s="238" t="s">
        <v>262</v>
      </c>
      <c r="C18" s="238" t="s">
        <v>263</v>
      </c>
      <c r="D18" s="239">
        <v>86</v>
      </c>
      <c r="E18" s="239">
        <f t="shared" si="0"/>
        <v>39</v>
      </c>
      <c r="F18" s="240">
        <v>125</v>
      </c>
      <c r="G18" s="239">
        <v>90</v>
      </c>
      <c r="H18" s="239">
        <f t="shared" si="1"/>
        <v>27</v>
      </c>
      <c r="I18" s="240">
        <v>117</v>
      </c>
      <c r="J18" s="239">
        <v>86</v>
      </c>
      <c r="K18" s="239">
        <f t="shared" si="2"/>
        <v>35</v>
      </c>
      <c r="L18" s="240">
        <v>121</v>
      </c>
      <c r="M18" s="239">
        <v>87</v>
      </c>
      <c r="N18" s="239">
        <f t="shared" si="3"/>
        <v>17</v>
      </c>
      <c r="O18" s="240">
        <v>104</v>
      </c>
      <c r="P18" s="239">
        <f t="shared" si="4"/>
        <v>349</v>
      </c>
      <c r="Q18" s="239">
        <f t="shared" si="5"/>
        <v>118</v>
      </c>
      <c r="R18" s="239">
        <v>13</v>
      </c>
      <c r="S18" s="239">
        <f t="shared" si="6"/>
        <v>467</v>
      </c>
    </row>
    <row r="19" spans="1:19" ht="12.75">
      <c r="A19" s="233" t="s">
        <v>90</v>
      </c>
      <c r="B19" s="237" t="s">
        <v>264</v>
      </c>
      <c r="C19" s="237" t="s">
        <v>221</v>
      </c>
      <c r="D19" s="239">
        <v>79</v>
      </c>
      <c r="E19" s="239">
        <f t="shared" si="0"/>
        <v>36</v>
      </c>
      <c r="F19" s="240">
        <v>115</v>
      </c>
      <c r="G19" s="239">
        <v>72</v>
      </c>
      <c r="H19" s="239">
        <f t="shared" si="1"/>
        <v>45</v>
      </c>
      <c r="I19" s="240">
        <v>117</v>
      </c>
      <c r="J19" s="239">
        <v>79</v>
      </c>
      <c r="K19" s="239">
        <f t="shared" si="2"/>
        <v>34</v>
      </c>
      <c r="L19" s="240">
        <v>113</v>
      </c>
      <c r="M19" s="239">
        <v>86</v>
      </c>
      <c r="N19" s="239">
        <f t="shared" si="3"/>
        <v>31</v>
      </c>
      <c r="O19" s="240">
        <v>117</v>
      </c>
      <c r="P19" s="239">
        <f t="shared" si="4"/>
        <v>316</v>
      </c>
      <c r="Q19" s="239">
        <f t="shared" si="5"/>
        <v>146</v>
      </c>
      <c r="R19" s="239">
        <v>5</v>
      </c>
      <c r="S19" s="239">
        <f t="shared" si="6"/>
        <v>462</v>
      </c>
    </row>
    <row r="20" spans="1:19" ht="12.75" hidden="1">
      <c r="A20" s="233" t="s">
        <v>135</v>
      </c>
      <c r="B20" s="237"/>
      <c r="C20" s="238"/>
      <c r="D20" s="239"/>
      <c r="E20" s="239">
        <f t="shared" si="0"/>
        <v>0</v>
      </c>
      <c r="F20" s="240"/>
      <c r="G20" s="239"/>
      <c r="H20" s="239">
        <f t="shared" si="1"/>
        <v>0</v>
      </c>
      <c r="I20" s="240"/>
      <c r="J20" s="239"/>
      <c r="K20" s="239">
        <f t="shared" si="2"/>
        <v>0</v>
      </c>
      <c r="L20" s="240"/>
      <c r="M20" s="239"/>
      <c r="N20" s="239">
        <f t="shared" si="3"/>
        <v>0</v>
      </c>
      <c r="O20" s="240"/>
      <c r="P20" s="239"/>
      <c r="Q20" s="239">
        <f t="shared" si="5"/>
        <v>0</v>
      </c>
      <c r="R20" s="239"/>
      <c r="S20" s="239">
        <f t="shared" si="6"/>
        <v>0</v>
      </c>
    </row>
    <row r="21" spans="1:19" ht="12.75" hidden="1">
      <c r="A21" s="233" t="s">
        <v>137</v>
      </c>
      <c r="B21" s="237"/>
      <c r="C21" s="237"/>
      <c r="D21" s="239"/>
      <c r="E21" s="239">
        <f t="shared" si="0"/>
        <v>0</v>
      </c>
      <c r="F21" s="240"/>
      <c r="G21" s="239"/>
      <c r="H21" s="239">
        <f t="shared" si="1"/>
        <v>0</v>
      </c>
      <c r="I21" s="240"/>
      <c r="J21" s="239"/>
      <c r="K21" s="239">
        <f t="shared" si="2"/>
        <v>0</v>
      </c>
      <c r="L21" s="240"/>
      <c r="M21" s="239"/>
      <c r="N21" s="239">
        <f t="shared" si="3"/>
        <v>0</v>
      </c>
      <c r="O21" s="240"/>
      <c r="P21" s="239"/>
      <c r="Q21" s="239">
        <f t="shared" si="5"/>
        <v>0</v>
      </c>
      <c r="R21" s="239"/>
      <c r="S21" s="239">
        <f t="shared" si="6"/>
        <v>0</v>
      </c>
    </row>
    <row r="22" spans="1:19" ht="12.75" hidden="1">
      <c r="A22" s="233" t="s">
        <v>139</v>
      </c>
      <c r="B22" s="238"/>
      <c r="C22" s="238"/>
      <c r="D22" s="239"/>
      <c r="E22" s="239">
        <v>0</v>
      </c>
      <c r="F22" s="240"/>
      <c r="G22" s="239"/>
      <c r="H22" s="239">
        <f t="shared" si="1"/>
        <v>0</v>
      </c>
      <c r="I22" s="240"/>
      <c r="J22" s="239"/>
      <c r="K22" s="239">
        <f t="shared" si="2"/>
        <v>0</v>
      </c>
      <c r="L22" s="240"/>
      <c r="M22" s="239"/>
      <c r="N22" s="239">
        <f t="shared" si="3"/>
        <v>0</v>
      </c>
      <c r="O22" s="240"/>
      <c r="P22" s="239"/>
      <c r="Q22" s="239">
        <f t="shared" si="5"/>
        <v>0</v>
      </c>
      <c r="R22" s="239"/>
      <c r="S22" s="239">
        <f t="shared" si="6"/>
        <v>0</v>
      </c>
    </row>
    <row r="23" spans="1:19" ht="12.75" hidden="1">
      <c r="A23" s="233" t="s">
        <v>142</v>
      </c>
      <c r="B23" s="238"/>
      <c r="C23" s="238"/>
      <c r="D23" s="239"/>
      <c r="E23" s="239">
        <f>F23-D23</f>
        <v>0</v>
      </c>
      <c r="F23" s="240"/>
      <c r="G23" s="239"/>
      <c r="H23" s="239">
        <f t="shared" si="1"/>
        <v>0</v>
      </c>
      <c r="I23" s="240"/>
      <c r="J23" s="239"/>
      <c r="K23" s="239">
        <f t="shared" si="2"/>
        <v>0</v>
      </c>
      <c r="L23" s="240"/>
      <c r="M23" s="239"/>
      <c r="N23" s="239">
        <f t="shared" si="3"/>
        <v>0</v>
      </c>
      <c r="O23" s="240"/>
      <c r="P23" s="239"/>
      <c r="Q23" s="239">
        <f t="shared" si="5"/>
        <v>0</v>
      </c>
      <c r="R23" s="239"/>
      <c r="S23" s="239">
        <f t="shared" si="6"/>
        <v>0</v>
      </c>
    </row>
    <row r="24" spans="1:19" ht="12.75" hidden="1">
      <c r="A24" s="233" t="s">
        <v>144</v>
      </c>
      <c r="B24" s="238"/>
      <c r="C24" s="238"/>
      <c r="D24" s="239"/>
      <c r="E24" s="239">
        <f>F24-D24</f>
        <v>0</v>
      </c>
      <c r="F24" s="240"/>
      <c r="G24" s="239"/>
      <c r="H24" s="239">
        <f t="shared" si="1"/>
        <v>0</v>
      </c>
      <c r="I24" s="240"/>
      <c r="J24" s="239"/>
      <c r="K24" s="239">
        <f t="shared" si="2"/>
        <v>0</v>
      </c>
      <c r="L24" s="240"/>
      <c r="M24" s="239"/>
      <c r="N24" s="239">
        <f t="shared" si="3"/>
        <v>0</v>
      </c>
      <c r="O24" s="240"/>
      <c r="P24" s="239"/>
      <c r="Q24" s="239">
        <f t="shared" si="5"/>
        <v>0</v>
      </c>
      <c r="R24" s="239"/>
      <c r="S24" s="239">
        <f t="shared" si="6"/>
        <v>0</v>
      </c>
    </row>
    <row r="25" spans="1:19" ht="12.75" hidden="1">
      <c r="A25" s="233" t="s">
        <v>146</v>
      </c>
      <c r="B25" s="238"/>
      <c r="C25" s="238"/>
      <c r="D25" s="239"/>
      <c r="E25" s="239">
        <f>F25-D25</f>
        <v>0</v>
      </c>
      <c r="F25" s="240"/>
      <c r="G25" s="239"/>
      <c r="H25" s="239">
        <f t="shared" si="1"/>
        <v>0</v>
      </c>
      <c r="I25" s="240"/>
      <c r="J25" s="239"/>
      <c r="K25" s="239">
        <f t="shared" si="2"/>
        <v>0</v>
      </c>
      <c r="L25" s="240"/>
      <c r="M25" s="239"/>
      <c r="N25" s="239">
        <f t="shared" si="3"/>
        <v>0</v>
      </c>
      <c r="O25" s="240"/>
      <c r="P25" s="239"/>
      <c r="Q25" s="239">
        <f t="shared" si="5"/>
        <v>0</v>
      </c>
      <c r="R25" s="239"/>
      <c r="S25" s="239">
        <f t="shared" si="6"/>
        <v>0</v>
      </c>
    </row>
    <row r="26" spans="1:19" ht="12.75" hidden="1">
      <c r="A26" s="233" t="s">
        <v>148</v>
      </c>
      <c r="B26" s="238"/>
      <c r="C26" s="238"/>
      <c r="D26" s="239"/>
      <c r="E26" s="239">
        <f>F26-D26</f>
        <v>0</v>
      </c>
      <c r="F26" s="240"/>
      <c r="G26" s="239"/>
      <c r="H26" s="239">
        <f t="shared" si="1"/>
        <v>0</v>
      </c>
      <c r="I26" s="240"/>
      <c r="J26" s="239"/>
      <c r="K26" s="239">
        <f t="shared" si="2"/>
        <v>0</v>
      </c>
      <c r="L26" s="240"/>
      <c r="M26" s="239"/>
      <c r="N26" s="239">
        <f t="shared" si="3"/>
        <v>0</v>
      </c>
      <c r="O26" s="240"/>
      <c r="P26" s="239"/>
      <c r="Q26" s="239">
        <f t="shared" si="5"/>
        <v>0</v>
      </c>
      <c r="R26" s="239"/>
      <c r="S26" s="239">
        <f t="shared" si="6"/>
        <v>0</v>
      </c>
    </row>
    <row r="27" spans="1:19" ht="12.75" hidden="1">
      <c r="A27" s="233" t="s">
        <v>150</v>
      </c>
      <c r="B27" s="238"/>
      <c r="C27" s="238"/>
      <c r="D27" s="239"/>
      <c r="E27" s="239">
        <f>F27-D27</f>
        <v>0</v>
      </c>
      <c r="F27" s="240"/>
      <c r="G27" s="239"/>
      <c r="H27" s="239">
        <f t="shared" si="1"/>
        <v>0</v>
      </c>
      <c r="I27" s="240"/>
      <c r="J27" s="239"/>
      <c r="K27" s="239">
        <f t="shared" si="2"/>
        <v>0</v>
      </c>
      <c r="L27" s="240"/>
      <c r="M27" s="239"/>
      <c r="N27" s="239">
        <f t="shared" si="3"/>
        <v>0</v>
      </c>
      <c r="O27" s="240"/>
      <c r="P27" s="239"/>
      <c r="Q27" s="239">
        <f t="shared" si="5"/>
        <v>0</v>
      </c>
      <c r="R27" s="239"/>
      <c r="S27" s="239">
        <f t="shared" si="6"/>
        <v>0</v>
      </c>
    </row>
    <row r="29" ht="12.75">
      <c r="B29" s="247" t="s">
        <v>265</v>
      </c>
    </row>
    <row r="30" spans="1:21" ht="13.5" thickBot="1">
      <c r="A30" s="232" t="s">
        <v>43</v>
      </c>
      <c r="B30" s="232" t="s">
        <v>92</v>
      </c>
      <c r="C30" s="232" t="s">
        <v>93</v>
      </c>
      <c r="D30" s="232" t="s">
        <v>94</v>
      </c>
      <c r="E30" s="232" t="s">
        <v>95</v>
      </c>
      <c r="F30" s="232" t="s">
        <v>96</v>
      </c>
      <c r="G30" s="232" t="s">
        <v>97</v>
      </c>
      <c r="H30" s="232" t="s">
        <v>98</v>
      </c>
      <c r="I30" s="232" t="s">
        <v>99</v>
      </c>
      <c r="J30" s="232" t="s">
        <v>100</v>
      </c>
      <c r="K30" s="232" t="s">
        <v>101</v>
      </c>
      <c r="L30" s="232" t="s">
        <v>102</v>
      </c>
      <c r="M30" s="232" t="s">
        <v>103</v>
      </c>
      <c r="N30" s="232" t="s">
        <v>104</v>
      </c>
      <c r="O30" s="232" t="s">
        <v>105</v>
      </c>
      <c r="P30" s="232" t="s">
        <v>106</v>
      </c>
      <c r="Q30" s="232" t="s">
        <v>107</v>
      </c>
      <c r="R30" s="232" t="s">
        <v>108</v>
      </c>
      <c r="S30" s="232" t="s">
        <v>156</v>
      </c>
      <c r="T30" s="232" t="s">
        <v>266</v>
      </c>
      <c r="U30" s="232" t="s">
        <v>109</v>
      </c>
    </row>
    <row r="31" spans="1:21" ht="12.75">
      <c r="A31" s="242" t="s">
        <v>5</v>
      </c>
      <c r="B31" s="249" t="s">
        <v>245</v>
      </c>
      <c r="C31" s="249" t="s">
        <v>111</v>
      </c>
      <c r="D31" s="235">
        <v>91</v>
      </c>
      <c r="E31" s="235">
        <f aca="true" t="shared" si="7" ref="E31:E38">F31-D31</f>
        <v>43</v>
      </c>
      <c r="F31" s="236">
        <v>134</v>
      </c>
      <c r="G31" s="235">
        <v>80</v>
      </c>
      <c r="H31" s="235">
        <f aca="true" t="shared" si="8" ref="H31:H38">I31-G31</f>
        <v>40</v>
      </c>
      <c r="I31" s="236">
        <v>120</v>
      </c>
      <c r="J31" s="235">
        <v>96</v>
      </c>
      <c r="K31" s="235">
        <f aca="true" t="shared" si="9" ref="K31:K38">L31-J31</f>
        <v>41</v>
      </c>
      <c r="L31" s="236">
        <v>137</v>
      </c>
      <c r="M31" s="235">
        <v>86</v>
      </c>
      <c r="N31" s="235">
        <f aca="true" t="shared" si="10" ref="N31:N38">O31-M31</f>
        <v>61</v>
      </c>
      <c r="O31" s="236">
        <v>147</v>
      </c>
      <c r="P31" s="235">
        <f aca="true" t="shared" si="11" ref="P31:Q38">SUM(D31,G31,J31,M31)</f>
        <v>353</v>
      </c>
      <c r="Q31" s="235">
        <f t="shared" si="11"/>
        <v>185</v>
      </c>
      <c r="R31" s="235">
        <v>2</v>
      </c>
      <c r="S31" s="250">
        <f aca="true" t="shared" si="12" ref="S31:S38">P31+Q31</f>
        <v>538</v>
      </c>
      <c r="T31" s="239">
        <v>542</v>
      </c>
      <c r="U31" s="251">
        <f aca="true" t="shared" si="13" ref="U31:U38">T31+S31</f>
        <v>1080</v>
      </c>
    </row>
    <row r="32" spans="1:21" ht="12.75">
      <c r="A32" s="252" t="s">
        <v>6</v>
      </c>
      <c r="B32" s="253" t="s">
        <v>249</v>
      </c>
      <c r="C32" s="253" t="s">
        <v>141</v>
      </c>
      <c r="D32" s="239">
        <v>95</v>
      </c>
      <c r="E32" s="239">
        <f t="shared" si="7"/>
        <v>44</v>
      </c>
      <c r="F32" s="240">
        <v>139</v>
      </c>
      <c r="G32" s="239">
        <v>88</v>
      </c>
      <c r="H32" s="239">
        <f t="shared" si="8"/>
        <v>35</v>
      </c>
      <c r="I32" s="242">
        <v>123</v>
      </c>
      <c r="J32" s="239">
        <v>87</v>
      </c>
      <c r="K32" s="239">
        <f t="shared" si="9"/>
        <v>52</v>
      </c>
      <c r="L32" s="242">
        <v>139</v>
      </c>
      <c r="M32" s="239">
        <v>92</v>
      </c>
      <c r="N32" s="239">
        <f t="shared" si="10"/>
        <v>62</v>
      </c>
      <c r="O32" s="242">
        <v>154</v>
      </c>
      <c r="P32" s="233">
        <f t="shared" si="11"/>
        <v>362</v>
      </c>
      <c r="Q32" s="233">
        <f t="shared" si="11"/>
        <v>193</v>
      </c>
      <c r="R32" s="233">
        <v>4</v>
      </c>
      <c r="S32" s="250">
        <f t="shared" si="12"/>
        <v>555</v>
      </c>
      <c r="T32" s="239">
        <v>511</v>
      </c>
      <c r="U32" s="254">
        <f t="shared" si="13"/>
        <v>1066</v>
      </c>
    </row>
    <row r="33" spans="1:21" ht="12.75">
      <c r="A33" s="255" t="s">
        <v>7</v>
      </c>
      <c r="B33" s="256" t="s">
        <v>244</v>
      </c>
      <c r="C33" s="256" t="s">
        <v>221</v>
      </c>
      <c r="D33" s="239">
        <v>84</v>
      </c>
      <c r="E33" s="239">
        <f t="shared" si="7"/>
        <v>35</v>
      </c>
      <c r="F33" s="240">
        <v>119</v>
      </c>
      <c r="G33" s="239">
        <v>94</v>
      </c>
      <c r="H33" s="239">
        <f t="shared" si="8"/>
        <v>44</v>
      </c>
      <c r="I33" s="240">
        <v>138</v>
      </c>
      <c r="J33" s="239">
        <v>71</v>
      </c>
      <c r="K33" s="239">
        <f t="shared" si="9"/>
        <v>45</v>
      </c>
      <c r="L33" s="240">
        <v>116</v>
      </c>
      <c r="M33" s="239">
        <v>95</v>
      </c>
      <c r="N33" s="239">
        <f t="shared" si="10"/>
        <v>50</v>
      </c>
      <c r="O33" s="240">
        <v>145</v>
      </c>
      <c r="P33" s="239">
        <f t="shared" si="11"/>
        <v>344</v>
      </c>
      <c r="Q33" s="239">
        <f t="shared" si="11"/>
        <v>174</v>
      </c>
      <c r="R33" s="239">
        <v>5</v>
      </c>
      <c r="S33" s="250">
        <f t="shared" si="12"/>
        <v>518</v>
      </c>
      <c r="T33" s="239">
        <v>543</v>
      </c>
      <c r="U33" s="254">
        <f t="shared" si="13"/>
        <v>1061</v>
      </c>
    </row>
    <row r="34" spans="1:21" ht="12.75">
      <c r="A34" s="239" t="s">
        <v>8</v>
      </c>
      <c r="B34" s="238" t="s">
        <v>248</v>
      </c>
      <c r="C34" s="238" t="s">
        <v>123</v>
      </c>
      <c r="D34" s="239">
        <v>86</v>
      </c>
      <c r="E34" s="239">
        <f t="shared" si="7"/>
        <v>42</v>
      </c>
      <c r="F34" s="240">
        <v>128</v>
      </c>
      <c r="G34" s="239">
        <v>83</v>
      </c>
      <c r="H34" s="239">
        <f t="shared" si="8"/>
        <v>44</v>
      </c>
      <c r="I34" s="240">
        <v>127</v>
      </c>
      <c r="J34" s="239">
        <v>94</v>
      </c>
      <c r="K34" s="239">
        <f t="shared" si="9"/>
        <v>51</v>
      </c>
      <c r="L34" s="240">
        <v>145</v>
      </c>
      <c r="M34" s="239">
        <v>95</v>
      </c>
      <c r="N34" s="239">
        <f t="shared" si="10"/>
        <v>50</v>
      </c>
      <c r="O34" s="240">
        <v>145</v>
      </c>
      <c r="P34" s="239">
        <f t="shared" si="11"/>
        <v>358</v>
      </c>
      <c r="Q34" s="239">
        <f t="shared" si="11"/>
        <v>187</v>
      </c>
      <c r="R34" s="239"/>
      <c r="S34" s="250">
        <f t="shared" si="12"/>
        <v>545</v>
      </c>
      <c r="T34" s="239">
        <v>511</v>
      </c>
      <c r="U34" s="254">
        <f t="shared" si="13"/>
        <v>1056</v>
      </c>
    </row>
    <row r="35" spans="1:21" ht="12.75">
      <c r="A35" s="233" t="s">
        <v>9</v>
      </c>
      <c r="B35" s="246" t="s">
        <v>250</v>
      </c>
      <c r="C35" s="241" t="s">
        <v>141</v>
      </c>
      <c r="D35" s="233">
        <v>91</v>
      </c>
      <c r="E35" s="233">
        <f t="shared" si="7"/>
        <v>36</v>
      </c>
      <c r="F35" s="242">
        <v>127</v>
      </c>
      <c r="G35" s="233">
        <v>99</v>
      </c>
      <c r="H35" s="233">
        <f t="shared" si="8"/>
        <v>54</v>
      </c>
      <c r="I35" s="242">
        <v>153</v>
      </c>
      <c r="J35" s="233">
        <v>78</v>
      </c>
      <c r="K35" s="233">
        <f t="shared" si="9"/>
        <v>59</v>
      </c>
      <c r="L35" s="242">
        <v>137</v>
      </c>
      <c r="M35" s="239">
        <v>83</v>
      </c>
      <c r="N35" s="239">
        <f t="shared" si="10"/>
        <v>43</v>
      </c>
      <c r="O35" s="242">
        <v>126</v>
      </c>
      <c r="P35" s="239">
        <f t="shared" si="11"/>
        <v>351</v>
      </c>
      <c r="Q35" s="233">
        <f t="shared" si="11"/>
        <v>192</v>
      </c>
      <c r="R35" s="233">
        <v>3</v>
      </c>
      <c r="S35" s="250">
        <f t="shared" si="12"/>
        <v>543</v>
      </c>
      <c r="T35" s="239">
        <v>511</v>
      </c>
      <c r="U35" s="257">
        <f t="shared" si="13"/>
        <v>1054</v>
      </c>
    </row>
    <row r="36" spans="1:21" ht="12.75">
      <c r="A36" s="233" t="s">
        <v>60</v>
      </c>
      <c r="B36" s="237" t="s">
        <v>253</v>
      </c>
      <c r="C36" s="237" t="s">
        <v>254</v>
      </c>
      <c r="D36" s="239">
        <v>93</v>
      </c>
      <c r="E36" s="239">
        <f t="shared" si="7"/>
        <v>43</v>
      </c>
      <c r="F36" s="240">
        <v>136</v>
      </c>
      <c r="G36" s="239">
        <v>87</v>
      </c>
      <c r="H36" s="239">
        <f t="shared" si="8"/>
        <v>45</v>
      </c>
      <c r="I36" s="240">
        <v>132</v>
      </c>
      <c r="J36" s="239">
        <v>84</v>
      </c>
      <c r="K36" s="239">
        <f t="shared" si="9"/>
        <v>36</v>
      </c>
      <c r="L36" s="240">
        <v>120</v>
      </c>
      <c r="M36" s="239">
        <v>97</v>
      </c>
      <c r="N36" s="239">
        <f t="shared" si="10"/>
        <v>38</v>
      </c>
      <c r="O36" s="240">
        <v>135</v>
      </c>
      <c r="P36" s="239">
        <f t="shared" si="11"/>
        <v>361</v>
      </c>
      <c r="Q36" s="239">
        <f t="shared" si="11"/>
        <v>162</v>
      </c>
      <c r="R36" s="239">
        <v>4</v>
      </c>
      <c r="S36" s="250">
        <f t="shared" si="12"/>
        <v>523</v>
      </c>
      <c r="T36" s="239">
        <v>505</v>
      </c>
      <c r="U36" s="254">
        <f t="shared" si="13"/>
        <v>1028</v>
      </c>
    </row>
    <row r="37" spans="1:21" ht="12.75">
      <c r="A37" s="239" t="s">
        <v>63</v>
      </c>
      <c r="B37" s="238" t="s">
        <v>246</v>
      </c>
      <c r="C37" s="238" t="s">
        <v>247</v>
      </c>
      <c r="D37" s="239">
        <v>83</v>
      </c>
      <c r="E37" s="239">
        <f t="shared" si="7"/>
        <v>45</v>
      </c>
      <c r="F37" s="240">
        <v>128</v>
      </c>
      <c r="G37" s="239">
        <v>72</v>
      </c>
      <c r="H37" s="239">
        <f t="shared" si="8"/>
        <v>42</v>
      </c>
      <c r="I37" s="240">
        <v>114</v>
      </c>
      <c r="J37" s="239">
        <v>86</v>
      </c>
      <c r="K37" s="239">
        <f t="shared" si="9"/>
        <v>41</v>
      </c>
      <c r="L37" s="240">
        <v>127</v>
      </c>
      <c r="M37" s="239">
        <v>91</v>
      </c>
      <c r="N37" s="239">
        <f t="shared" si="10"/>
        <v>44</v>
      </c>
      <c r="O37" s="240">
        <v>135</v>
      </c>
      <c r="P37" s="239">
        <f t="shared" si="11"/>
        <v>332</v>
      </c>
      <c r="Q37" s="239">
        <f t="shared" si="11"/>
        <v>172</v>
      </c>
      <c r="R37" s="239">
        <v>9</v>
      </c>
      <c r="S37" s="250">
        <f t="shared" si="12"/>
        <v>504</v>
      </c>
      <c r="T37" s="239">
        <v>517</v>
      </c>
      <c r="U37" s="254">
        <f t="shared" si="13"/>
        <v>1021</v>
      </c>
    </row>
    <row r="38" spans="1:21" ht="12.75">
      <c r="A38" s="233" t="s">
        <v>67</v>
      </c>
      <c r="B38" s="237" t="s">
        <v>251</v>
      </c>
      <c r="C38" s="237" t="s">
        <v>252</v>
      </c>
      <c r="D38" s="239">
        <v>94</v>
      </c>
      <c r="E38" s="239">
        <f t="shared" si="7"/>
        <v>35</v>
      </c>
      <c r="F38" s="240">
        <v>129</v>
      </c>
      <c r="G38" s="239">
        <v>93</v>
      </c>
      <c r="H38" s="239">
        <f t="shared" si="8"/>
        <v>44</v>
      </c>
      <c r="I38" s="240">
        <v>137</v>
      </c>
      <c r="J38" s="239">
        <v>89</v>
      </c>
      <c r="K38" s="239">
        <f t="shared" si="9"/>
        <v>39</v>
      </c>
      <c r="L38" s="240">
        <v>128</v>
      </c>
      <c r="M38" s="239">
        <v>86</v>
      </c>
      <c r="N38" s="239">
        <f t="shared" si="10"/>
        <v>27</v>
      </c>
      <c r="O38" s="240">
        <v>113</v>
      </c>
      <c r="P38" s="239">
        <f t="shared" si="11"/>
        <v>362</v>
      </c>
      <c r="Q38" s="239">
        <f t="shared" si="11"/>
        <v>145</v>
      </c>
      <c r="R38" s="239">
        <v>5</v>
      </c>
      <c r="S38" s="250">
        <f t="shared" si="12"/>
        <v>507</v>
      </c>
      <c r="T38" s="239">
        <v>507</v>
      </c>
      <c r="U38" s="254">
        <f t="shared" si="13"/>
        <v>1014</v>
      </c>
    </row>
    <row r="40" ht="12.75">
      <c r="B40" s="248" t="s">
        <v>267</v>
      </c>
    </row>
  </sheetData>
  <mergeCells count="1">
    <mergeCell ref="A1:S1"/>
  </mergeCells>
  <conditionalFormatting sqref="S2:S27 S30:U38">
    <cfRule type="cellIs" priority="1" dxfId="0" operator="greaterThan" stopIfTrue="1">
      <formula>499</formula>
    </cfRule>
  </conditionalFormatting>
  <conditionalFormatting sqref="P31:P38 P4:P27">
    <cfRule type="cellIs" priority="2" dxfId="0" operator="greaterThan" stopIfTrue="1">
      <formula>359</formula>
    </cfRule>
  </conditionalFormatting>
  <conditionalFormatting sqref="Q31:R38 Q4:R27">
    <cfRule type="cellIs" priority="3" dxfId="0" operator="greaterThan" stopIfTrue="1">
      <formula>189</formula>
    </cfRule>
  </conditionalFormatting>
  <conditionalFormatting sqref="F31:F38 I31:I38 O31:O38 L31:L38 F4:F27 I4:I27 L4:L27 O4:O27">
    <cfRule type="cellIs" priority="4" dxfId="0" operator="greaterThan" stopIfTrue="1">
      <formula>140</formula>
    </cfRule>
  </conditionalFormatting>
  <printOptions horizontalCentered="1"/>
  <pageMargins left="0.2" right="0.17" top="0.984251968503937" bottom="0.71" header="0.5118110236220472" footer="0.5118110236220472"/>
  <pageSetup horizontalDpi="300" verticalDpi="3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showGridLines="0" tabSelected="1" workbookViewId="0" topLeftCell="A41">
      <selection activeCell="H64" sqref="H64"/>
    </sheetView>
  </sheetViews>
  <sheetFormatPr defaultColWidth="9.00390625" defaultRowHeight="18.75" customHeight="1"/>
  <cols>
    <col min="1" max="1" width="7.625" style="322" customWidth="1"/>
    <col min="2" max="2" width="22.125" style="323" bestFit="1" customWidth="1"/>
    <col min="3" max="3" width="23.625" style="323" bestFit="1" customWidth="1"/>
    <col min="4" max="4" width="7.00390625" style="323" customWidth="1"/>
    <col min="5" max="6" width="9.125" style="323" customWidth="1"/>
    <col min="7" max="7" width="7.25390625" style="323" customWidth="1"/>
    <col min="8" max="16384" width="9.125" style="323" customWidth="1"/>
  </cols>
  <sheetData>
    <row r="1" spans="1:7" ht="18.75" customHeight="1">
      <c r="A1" s="321"/>
      <c r="B1" s="326"/>
      <c r="C1" s="326"/>
      <c r="D1" s="326"/>
      <c r="E1" s="326"/>
      <c r="F1" s="326"/>
      <c r="G1" s="326"/>
    </row>
    <row r="2" spans="1:7" ht="18.75" customHeight="1">
      <c r="A2" s="324" t="s">
        <v>293</v>
      </c>
      <c r="B2" s="325"/>
      <c r="C2" s="325"/>
      <c r="D2" s="325"/>
      <c r="E2" s="325"/>
      <c r="F2" s="325"/>
      <c r="G2" s="325"/>
    </row>
    <row r="3" spans="1:7" ht="18.75" customHeight="1">
      <c r="A3" s="325"/>
      <c r="B3" s="325"/>
      <c r="C3" s="325"/>
      <c r="D3" s="325"/>
      <c r="E3" s="325"/>
      <c r="F3" s="325"/>
      <c r="G3" s="325"/>
    </row>
    <row r="4" spans="1:7" ht="18.75" customHeight="1">
      <c r="A4" s="332" t="s">
        <v>294</v>
      </c>
      <c r="B4" s="326"/>
      <c r="C4" s="326"/>
      <c r="D4" s="333"/>
      <c r="E4" s="333"/>
      <c r="F4" s="333"/>
      <c r="G4" s="333"/>
    </row>
    <row r="5" spans="1:7" ht="18.75" customHeight="1">
      <c r="A5" s="333"/>
      <c r="B5" s="334" t="s">
        <v>171</v>
      </c>
      <c r="C5" s="326"/>
      <c r="D5" s="333"/>
      <c r="E5" s="333"/>
      <c r="F5" s="333"/>
      <c r="G5" s="333"/>
    </row>
    <row r="6" spans="1:7" ht="18.75" customHeight="1" thickBot="1">
      <c r="A6" s="335" t="s">
        <v>295</v>
      </c>
      <c r="B6" s="329" t="s">
        <v>296</v>
      </c>
      <c r="C6" s="329" t="s">
        <v>1</v>
      </c>
      <c r="D6" s="335" t="s">
        <v>2</v>
      </c>
      <c r="E6" s="335" t="s">
        <v>297</v>
      </c>
      <c r="F6" s="335" t="s">
        <v>298</v>
      </c>
      <c r="G6" s="335" t="s">
        <v>299</v>
      </c>
    </row>
    <row r="7" spans="1:7" ht="18.75" customHeight="1">
      <c r="A7" s="333">
        <v>1</v>
      </c>
      <c r="B7" s="326" t="s">
        <v>300</v>
      </c>
      <c r="C7" s="326" t="s">
        <v>16</v>
      </c>
      <c r="D7" s="333">
        <v>377</v>
      </c>
      <c r="E7" s="333">
        <v>190</v>
      </c>
      <c r="F7" s="333">
        <v>567</v>
      </c>
      <c r="G7" s="333">
        <v>3</v>
      </c>
    </row>
    <row r="8" spans="1:7" ht="18.75" customHeight="1">
      <c r="A8" s="333">
        <v>2</v>
      </c>
      <c r="B8" s="326" t="s">
        <v>301</v>
      </c>
      <c r="C8" s="326" t="s">
        <v>48</v>
      </c>
      <c r="D8" s="333">
        <v>376</v>
      </c>
      <c r="E8" s="333">
        <v>185</v>
      </c>
      <c r="F8" s="333">
        <v>561</v>
      </c>
      <c r="G8" s="333">
        <v>3</v>
      </c>
    </row>
    <row r="9" spans="1:7" ht="18.75" customHeight="1">
      <c r="A9" s="333">
        <v>3</v>
      </c>
      <c r="B9" s="326" t="s">
        <v>302</v>
      </c>
      <c r="C9" s="326" t="s">
        <v>54</v>
      </c>
      <c r="D9" s="333">
        <v>375</v>
      </c>
      <c r="E9" s="333">
        <v>174</v>
      </c>
      <c r="F9" s="333">
        <v>549</v>
      </c>
      <c r="G9" s="333">
        <v>5</v>
      </c>
    </row>
    <row r="10" spans="1:7" ht="18.75" customHeight="1">
      <c r="A10" s="333">
        <v>4</v>
      </c>
      <c r="B10" s="326" t="s">
        <v>303</v>
      </c>
      <c r="C10" s="326" t="s">
        <v>54</v>
      </c>
      <c r="D10" s="333">
        <v>362</v>
      </c>
      <c r="E10" s="333">
        <v>177</v>
      </c>
      <c r="F10" s="333">
        <v>539</v>
      </c>
      <c r="G10" s="333">
        <v>2</v>
      </c>
    </row>
    <row r="11" spans="1:7" ht="18.75" customHeight="1">
      <c r="A11" s="333">
        <v>5</v>
      </c>
      <c r="B11" s="326" t="s">
        <v>304</v>
      </c>
      <c r="C11" s="326" t="s">
        <v>16</v>
      </c>
      <c r="D11" s="333">
        <v>362</v>
      </c>
      <c r="E11" s="333">
        <v>176</v>
      </c>
      <c r="F11" s="333">
        <v>538</v>
      </c>
      <c r="G11" s="333">
        <v>6</v>
      </c>
    </row>
    <row r="12" spans="1:7" ht="18.75" customHeight="1">
      <c r="A12" s="333">
        <v>6</v>
      </c>
      <c r="B12" s="326" t="s">
        <v>305</v>
      </c>
      <c r="C12" s="326" t="s">
        <v>48</v>
      </c>
      <c r="D12" s="333">
        <v>344</v>
      </c>
      <c r="E12" s="333">
        <v>190</v>
      </c>
      <c r="F12" s="333">
        <v>534</v>
      </c>
      <c r="G12" s="333">
        <v>4</v>
      </c>
    </row>
    <row r="13" spans="1:7" ht="18.75" customHeight="1">
      <c r="A13" s="333">
        <v>7</v>
      </c>
      <c r="B13" s="326" t="s">
        <v>306</v>
      </c>
      <c r="C13" s="326" t="s">
        <v>307</v>
      </c>
      <c r="D13" s="333">
        <v>345</v>
      </c>
      <c r="E13" s="333">
        <v>176</v>
      </c>
      <c r="F13" s="333">
        <v>521</v>
      </c>
      <c r="G13" s="333">
        <v>8</v>
      </c>
    </row>
    <row r="14" spans="1:7" ht="18.75" customHeight="1">
      <c r="A14" s="333">
        <v>8</v>
      </c>
      <c r="B14" s="326" t="s">
        <v>308</v>
      </c>
      <c r="C14" s="326" t="s">
        <v>309</v>
      </c>
      <c r="D14" s="333">
        <v>337</v>
      </c>
      <c r="E14" s="333">
        <v>176</v>
      </c>
      <c r="F14" s="333">
        <v>513</v>
      </c>
      <c r="G14" s="333">
        <v>6</v>
      </c>
    </row>
    <row r="15" spans="1:7" ht="18.75" customHeight="1">
      <c r="A15" s="333">
        <v>9</v>
      </c>
      <c r="B15" s="326" t="s">
        <v>310</v>
      </c>
      <c r="C15" s="326" t="s">
        <v>311</v>
      </c>
      <c r="D15" s="333">
        <v>336</v>
      </c>
      <c r="E15" s="333">
        <v>171</v>
      </c>
      <c r="F15" s="333">
        <v>507</v>
      </c>
      <c r="G15" s="333">
        <v>3</v>
      </c>
    </row>
    <row r="16" spans="1:7" ht="18.75" customHeight="1">
      <c r="A16" s="333">
        <v>10</v>
      </c>
      <c r="B16" s="326" t="s">
        <v>312</v>
      </c>
      <c r="C16" s="326" t="s">
        <v>311</v>
      </c>
      <c r="D16" s="333">
        <v>345</v>
      </c>
      <c r="E16" s="333">
        <v>155</v>
      </c>
      <c r="F16" s="333">
        <v>500</v>
      </c>
      <c r="G16" s="333">
        <v>8</v>
      </c>
    </row>
    <row r="17" spans="1:7" ht="18.75" customHeight="1">
      <c r="A17" s="333">
        <v>11</v>
      </c>
      <c r="B17" s="326" t="s">
        <v>313</v>
      </c>
      <c r="C17" s="326" t="s">
        <v>48</v>
      </c>
      <c r="D17" s="333">
        <v>347</v>
      </c>
      <c r="E17" s="333">
        <v>149</v>
      </c>
      <c r="F17" s="333">
        <v>496</v>
      </c>
      <c r="G17" s="333">
        <v>6</v>
      </c>
    </row>
    <row r="18" spans="1:7" ht="18.75" customHeight="1">
      <c r="A18" s="333">
        <v>12</v>
      </c>
      <c r="B18" s="326" t="s">
        <v>314</v>
      </c>
      <c r="C18" s="326" t="s">
        <v>16</v>
      </c>
      <c r="D18" s="333">
        <v>328</v>
      </c>
      <c r="E18" s="333">
        <v>167</v>
      </c>
      <c r="F18" s="333">
        <v>495</v>
      </c>
      <c r="G18" s="333">
        <v>5</v>
      </c>
    </row>
    <row r="19" spans="1:7" ht="18.75" customHeight="1">
      <c r="A19" s="333">
        <v>13</v>
      </c>
      <c r="B19" s="326" t="s">
        <v>315</v>
      </c>
      <c r="C19" s="326" t="s">
        <v>17</v>
      </c>
      <c r="D19" s="333">
        <v>342</v>
      </c>
      <c r="E19" s="333">
        <v>150</v>
      </c>
      <c r="F19" s="333">
        <v>492</v>
      </c>
      <c r="G19" s="333">
        <v>6</v>
      </c>
    </row>
    <row r="20" spans="1:7" ht="18.75" customHeight="1">
      <c r="A20" s="333">
        <v>14</v>
      </c>
      <c r="B20" s="326" t="s">
        <v>316</v>
      </c>
      <c r="C20" s="326" t="s">
        <v>17</v>
      </c>
      <c r="D20" s="333">
        <v>331</v>
      </c>
      <c r="E20" s="333">
        <v>128</v>
      </c>
      <c r="F20" s="333">
        <v>459</v>
      </c>
      <c r="G20" s="333">
        <v>9</v>
      </c>
    </row>
    <row r="21" spans="1:7" ht="18.75" customHeight="1">
      <c r="A21" s="333">
        <v>15</v>
      </c>
      <c r="B21" s="326" t="s">
        <v>317</v>
      </c>
      <c r="C21" s="326" t="s">
        <v>318</v>
      </c>
      <c r="D21" s="333">
        <v>302</v>
      </c>
      <c r="E21" s="333">
        <v>121</v>
      </c>
      <c r="F21" s="333">
        <v>423</v>
      </c>
      <c r="G21" s="333">
        <v>16</v>
      </c>
    </row>
    <row r="22" spans="1:7" ht="18.75" customHeight="1">
      <c r="A22" s="333">
        <v>16</v>
      </c>
      <c r="B22" s="326" t="s">
        <v>319</v>
      </c>
      <c r="C22" s="326" t="s">
        <v>320</v>
      </c>
      <c r="D22" s="333">
        <v>0</v>
      </c>
      <c r="E22" s="333">
        <v>0</v>
      </c>
      <c r="F22" s="333">
        <v>0</v>
      </c>
      <c r="G22" s="333">
        <v>0</v>
      </c>
    </row>
    <row r="23" spans="1:7" ht="18.75" customHeight="1">
      <c r="A23" s="333"/>
      <c r="B23" s="326"/>
      <c r="C23" s="326"/>
      <c r="D23" s="333"/>
      <c r="E23" s="333"/>
      <c r="F23" s="333"/>
      <c r="G23" s="333"/>
    </row>
    <row r="24" spans="1:7" ht="18.75" customHeight="1">
      <c r="A24" s="333"/>
      <c r="B24" s="326"/>
      <c r="C24" s="326"/>
      <c r="D24" s="333"/>
      <c r="E24" s="333"/>
      <c r="F24" s="333"/>
      <c r="G24" s="333"/>
    </row>
    <row r="25" spans="1:7" ht="18.75" customHeight="1">
      <c r="A25" s="333"/>
      <c r="B25" s="334" t="s">
        <v>156</v>
      </c>
      <c r="C25" s="326"/>
      <c r="D25" s="333"/>
      <c r="E25" s="333"/>
      <c r="F25" s="333"/>
      <c r="G25" s="333"/>
    </row>
    <row r="26" spans="1:7" ht="18.75" customHeight="1" thickBot="1">
      <c r="A26" s="335" t="s">
        <v>295</v>
      </c>
      <c r="B26" s="329" t="s">
        <v>296</v>
      </c>
      <c r="C26" s="329" t="s">
        <v>1</v>
      </c>
      <c r="D26" s="335" t="s">
        <v>2</v>
      </c>
      <c r="E26" s="335" t="s">
        <v>297</v>
      </c>
      <c r="F26" s="335" t="s">
        <v>298</v>
      </c>
      <c r="G26" s="335" t="s">
        <v>299</v>
      </c>
    </row>
    <row r="27" spans="1:7" ht="18.75" customHeight="1">
      <c r="A27" s="333">
        <v>1</v>
      </c>
      <c r="B27" s="326" t="s">
        <v>302</v>
      </c>
      <c r="C27" s="326" t="s">
        <v>54</v>
      </c>
      <c r="D27" s="333">
        <v>386</v>
      </c>
      <c r="E27" s="333">
        <v>194</v>
      </c>
      <c r="F27" s="333">
        <v>580</v>
      </c>
      <c r="G27" s="333">
        <v>3</v>
      </c>
    </row>
    <row r="28" spans="1:7" ht="18.75" customHeight="1">
      <c r="A28" s="333">
        <v>2</v>
      </c>
      <c r="B28" s="326" t="s">
        <v>303</v>
      </c>
      <c r="C28" s="326" t="s">
        <v>54</v>
      </c>
      <c r="D28" s="333">
        <v>372</v>
      </c>
      <c r="E28" s="333">
        <v>197</v>
      </c>
      <c r="F28" s="333">
        <v>569</v>
      </c>
      <c r="G28" s="333">
        <v>2</v>
      </c>
    </row>
    <row r="29" spans="1:7" ht="18.75" customHeight="1">
      <c r="A29" s="333">
        <v>3</v>
      </c>
      <c r="B29" s="326" t="s">
        <v>301</v>
      </c>
      <c r="C29" s="326" t="s">
        <v>48</v>
      </c>
      <c r="D29" s="333">
        <v>383</v>
      </c>
      <c r="E29" s="333">
        <v>181</v>
      </c>
      <c r="F29" s="333">
        <v>564</v>
      </c>
      <c r="G29" s="333">
        <v>3</v>
      </c>
    </row>
    <row r="30" spans="1:7" ht="18.75" customHeight="1">
      <c r="A30" s="333">
        <v>4</v>
      </c>
      <c r="B30" s="326" t="s">
        <v>305</v>
      </c>
      <c r="C30" s="326" t="s">
        <v>48</v>
      </c>
      <c r="D30" s="333">
        <v>364</v>
      </c>
      <c r="E30" s="333">
        <v>186</v>
      </c>
      <c r="F30" s="333">
        <v>550</v>
      </c>
      <c r="G30" s="333">
        <v>5</v>
      </c>
    </row>
    <row r="31" spans="1:7" ht="18.75" customHeight="1">
      <c r="A31" s="333">
        <v>5</v>
      </c>
      <c r="B31" s="326" t="s">
        <v>304</v>
      </c>
      <c r="C31" s="326" t="s">
        <v>16</v>
      </c>
      <c r="D31" s="333">
        <v>343</v>
      </c>
      <c r="E31" s="333">
        <v>202</v>
      </c>
      <c r="F31" s="333">
        <v>545</v>
      </c>
      <c r="G31" s="333">
        <v>3</v>
      </c>
    </row>
    <row r="32" spans="1:7" ht="18.75" customHeight="1">
      <c r="A32" s="333">
        <v>6</v>
      </c>
      <c r="B32" s="326" t="s">
        <v>300</v>
      </c>
      <c r="C32" s="326" t="s">
        <v>16</v>
      </c>
      <c r="D32" s="333">
        <v>362</v>
      </c>
      <c r="E32" s="333">
        <v>182</v>
      </c>
      <c r="F32" s="333">
        <v>544</v>
      </c>
      <c r="G32" s="333">
        <v>0</v>
      </c>
    </row>
    <row r="33" spans="1:7" ht="18.75" customHeight="1">
      <c r="A33" s="333">
        <v>7</v>
      </c>
      <c r="B33" s="326" t="s">
        <v>308</v>
      </c>
      <c r="C33" s="326" t="s">
        <v>309</v>
      </c>
      <c r="D33" s="333">
        <v>359</v>
      </c>
      <c r="E33" s="333">
        <v>177</v>
      </c>
      <c r="F33" s="333">
        <v>536</v>
      </c>
      <c r="G33" s="333">
        <v>11</v>
      </c>
    </row>
    <row r="34" spans="1:7" ht="18.75" customHeight="1">
      <c r="A34" s="333">
        <v>8</v>
      </c>
      <c r="B34" s="326" t="s">
        <v>306</v>
      </c>
      <c r="C34" s="326" t="s">
        <v>307</v>
      </c>
      <c r="D34" s="333">
        <v>349</v>
      </c>
      <c r="E34" s="333">
        <v>136</v>
      </c>
      <c r="F34" s="333">
        <v>485</v>
      </c>
      <c r="G34" s="333">
        <v>12</v>
      </c>
    </row>
    <row r="35" spans="1:7" ht="18.75" customHeight="1">
      <c r="A35" s="333"/>
      <c r="B35" s="326"/>
      <c r="C35" s="326"/>
      <c r="D35" s="333"/>
      <c r="E35" s="333"/>
      <c r="F35" s="333"/>
      <c r="G35" s="333"/>
    </row>
    <row r="36" spans="1:7" ht="18.75" customHeight="1">
      <c r="A36" s="333"/>
      <c r="B36" s="326"/>
      <c r="C36" s="326"/>
      <c r="D36" s="333"/>
      <c r="E36" s="333"/>
      <c r="F36" s="333"/>
      <c r="G36" s="333"/>
    </row>
    <row r="37" spans="1:7" ht="18.75" customHeight="1">
      <c r="A37" s="333"/>
      <c r="B37" s="326" t="s">
        <v>321</v>
      </c>
      <c r="C37" s="326"/>
      <c r="D37" s="333"/>
      <c r="E37" s="333"/>
      <c r="F37" s="333"/>
      <c r="G37" s="333"/>
    </row>
    <row r="38" spans="1:7" ht="18.75" customHeight="1" thickBot="1">
      <c r="A38" s="335" t="s">
        <v>295</v>
      </c>
      <c r="B38" s="329" t="s">
        <v>296</v>
      </c>
      <c r="C38" s="329" t="s">
        <v>1</v>
      </c>
      <c r="D38" s="335" t="s">
        <v>322</v>
      </c>
      <c r="E38" s="335" t="s">
        <v>323</v>
      </c>
      <c r="F38" s="335" t="s">
        <v>298</v>
      </c>
      <c r="G38" s="333"/>
    </row>
    <row r="39" spans="1:7" ht="18.75" customHeight="1">
      <c r="A39" s="336">
        <v>1</v>
      </c>
      <c r="B39" s="337" t="s">
        <v>302</v>
      </c>
      <c r="C39" s="337" t="s">
        <v>54</v>
      </c>
      <c r="D39" s="336">
        <v>549</v>
      </c>
      <c r="E39" s="336">
        <v>580</v>
      </c>
      <c r="F39" s="336">
        <v>1129</v>
      </c>
      <c r="G39" s="333"/>
    </row>
    <row r="40" spans="1:7" ht="18.75" customHeight="1">
      <c r="A40" s="336">
        <v>2</v>
      </c>
      <c r="B40" s="337" t="s">
        <v>301</v>
      </c>
      <c r="C40" s="337" t="s">
        <v>48</v>
      </c>
      <c r="D40" s="336">
        <v>561</v>
      </c>
      <c r="E40" s="336">
        <v>564</v>
      </c>
      <c r="F40" s="336">
        <v>1125</v>
      </c>
      <c r="G40" s="333"/>
    </row>
    <row r="41" spans="1:7" ht="18.75" customHeight="1">
      <c r="A41" s="336">
        <v>3</v>
      </c>
      <c r="B41" s="337" t="s">
        <v>300</v>
      </c>
      <c r="C41" s="337" t="s">
        <v>16</v>
      </c>
      <c r="D41" s="336">
        <v>567</v>
      </c>
      <c r="E41" s="336">
        <v>544</v>
      </c>
      <c r="F41" s="336">
        <v>1111</v>
      </c>
      <c r="G41" s="333"/>
    </row>
    <row r="42" spans="1:7" ht="18.75" customHeight="1">
      <c r="A42" s="336">
        <v>4</v>
      </c>
      <c r="B42" s="337" t="s">
        <v>303</v>
      </c>
      <c r="C42" s="337" t="s">
        <v>54</v>
      </c>
      <c r="D42" s="336">
        <v>539</v>
      </c>
      <c r="E42" s="336">
        <v>569</v>
      </c>
      <c r="F42" s="336">
        <v>1108</v>
      </c>
      <c r="G42" s="333"/>
    </row>
    <row r="43" spans="1:7" ht="18.75" customHeight="1">
      <c r="A43" s="333">
        <v>5</v>
      </c>
      <c r="B43" s="326" t="s">
        <v>305</v>
      </c>
      <c r="C43" s="326" t="s">
        <v>48</v>
      </c>
      <c r="D43" s="333">
        <v>534</v>
      </c>
      <c r="E43" s="333">
        <v>550</v>
      </c>
      <c r="F43" s="333">
        <v>1084</v>
      </c>
      <c r="G43" s="333"/>
    </row>
    <row r="44" spans="1:7" ht="18.75" customHeight="1">
      <c r="A44" s="333">
        <v>6</v>
      </c>
      <c r="B44" s="326" t="s">
        <v>304</v>
      </c>
      <c r="C44" s="326" t="s">
        <v>16</v>
      </c>
      <c r="D44" s="333">
        <v>538</v>
      </c>
      <c r="E44" s="333">
        <v>545</v>
      </c>
      <c r="F44" s="333">
        <v>1083</v>
      </c>
      <c r="G44" s="333"/>
    </row>
    <row r="45" spans="1:7" ht="18.75" customHeight="1">
      <c r="A45" s="333">
        <v>7</v>
      </c>
      <c r="B45" s="326" t="s">
        <v>308</v>
      </c>
      <c r="C45" s="326" t="s">
        <v>309</v>
      </c>
      <c r="D45" s="333">
        <v>513</v>
      </c>
      <c r="E45" s="333">
        <v>536</v>
      </c>
      <c r="F45" s="333">
        <v>1049</v>
      </c>
      <c r="G45" s="333"/>
    </row>
    <row r="46" spans="1:7" ht="18.75" customHeight="1">
      <c r="A46" s="333">
        <v>8</v>
      </c>
      <c r="B46" s="326" t="s">
        <v>306</v>
      </c>
      <c r="C46" s="326" t="s">
        <v>307</v>
      </c>
      <c r="D46" s="333">
        <v>521</v>
      </c>
      <c r="E46" s="333">
        <v>485</v>
      </c>
      <c r="F46" s="333">
        <v>1006</v>
      </c>
      <c r="G46" s="333"/>
    </row>
    <row r="47" spans="1:7" ht="18.75" customHeight="1">
      <c r="A47" s="333">
        <v>9</v>
      </c>
      <c r="B47" s="326" t="s">
        <v>310</v>
      </c>
      <c r="C47" s="326" t="s">
        <v>311</v>
      </c>
      <c r="D47" s="333">
        <v>507</v>
      </c>
      <c r="E47" s="333"/>
      <c r="F47" s="333">
        <v>507</v>
      </c>
      <c r="G47" s="333"/>
    </row>
    <row r="48" spans="1:7" ht="18.75" customHeight="1">
      <c r="A48" s="333">
        <v>10</v>
      </c>
      <c r="B48" s="326" t="s">
        <v>312</v>
      </c>
      <c r="C48" s="326" t="s">
        <v>311</v>
      </c>
      <c r="D48" s="333">
        <v>500</v>
      </c>
      <c r="E48" s="333"/>
      <c r="F48" s="333">
        <v>500</v>
      </c>
      <c r="G48" s="333"/>
    </row>
    <row r="49" spans="1:7" ht="18.75" customHeight="1">
      <c r="A49" s="333">
        <v>11</v>
      </c>
      <c r="B49" s="326" t="s">
        <v>313</v>
      </c>
      <c r="C49" s="326" t="s">
        <v>48</v>
      </c>
      <c r="D49" s="333">
        <v>496</v>
      </c>
      <c r="E49" s="333"/>
      <c r="F49" s="333">
        <v>496</v>
      </c>
      <c r="G49" s="333"/>
    </row>
    <row r="50" spans="1:7" ht="18.75" customHeight="1">
      <c r="A50" s="333">
        <v>12</v>
      </c>
      <c r="B50" s="326" t="s">
        <v>314</v>
      </c>
      <c r="C50" s="326" t="s">
        <v>16</v>
      </c>
      <c r="D50" s="333">
        <v>495</v>
      </c>
      <c r="E50" s="333"/>
      <c r="F50" s="333">
        <v>495</v>
      </c>
      <c r="G50" s="333"/>
    </row>
    <row r="51" spans="1:7" ht="18.75" customHeight="1">
      <c r="A51" s="333">
        <v>13</v>
      </c>
      <c r="B51" s="326" t="s">
        <v>315</v>
      </c>
      <c r="C51" s="326" t="s">
        <v>17</v>
      </c>
      <c r="D51" s="333">
        <v>492</v>
      </c>
      <c r="E51" s="333"/>
      <c r="F51" s="333">
        <v>492</v>
      </c>
      <c r="G51" s="333"/>
    </row>
    <row r="52" spans="1:7" ht="18.75" customHeight="1">
      <c r="A52" s="333">
        <v>14</v>
      </c>
      <c r="B52" s="326" t="s">
        <v>316</v>
      </c>
      <c r="C52" s="326" t="s">
        <v>17</v>
      </c>
      <c r="D52" s="333">
        <v>459</v>
      </c>
      <c r="E52" s="333"/>
      <c r="F52" s="333">
        <v>459</v>
      </c>
      <c r="G52" s="333"/>
    </row>
    <row r="53" spans="1:7" ht="18.75" customHeight="1">
      <c r="A53" s="333">
        <v>15</v>
      </c>
      <c r="B53" s="326" t="s">
        <v>317</v>
      </c>
      <c r="C53" s="326" t="s">
        <v>318</v>
      </c>
      <c r="D53" s="333">
        <v>423</v>
      </c>
      <c r="E53" s="333"/>
      <c r="F53" s="333">
        <v>423</v>
      </c>
      <c r="G53" s="333"/>
    </row>
    <row r="54" spans="1:7" ht="18.75" customHeight="1">
      <c r="A54" s="333">
        <v>16</v>
      </c>
      <c r="B54" s="326" t="s">
        <v>319</v>
      </c>
      <c r="C54" s="326" t="s">
        <v>320</v>
      </c>
      <c r="D54" s="333">
        <v>0</v>
      </c>
      <c r="E54" s="333"/>
      <c r="F54" s="333">
        <v>0</v>
      </c>
      <c r="G54" s="333"/>
    </row>
    <row r="55" spans="1:7" ht="18.75" customHeight="1">
      <c r="A55" s="321"/>
      <c r="B55" s="326"/>
      <c r="C55" s="326"/>
      <c r="D55" s="326"/>
      <c r="E55" s="326"/>
      <c r="F55" s="326"/>
      <c r="G55" s="326"/>
    </row>
  </sheetData>
  <sheetProtection/>
  <mergeCells count="1">
    <mergeCell ref="A2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"/>
  <dimension ref="A1:AC47"/>
  <sheetViews>
    <sheetView workbookViewId="0" topLeftCell="A1">
      <selection activeCell="Z35" sqref="Z35"/>
    </sheetView>
  </sheetViews>
  <sheetFormatPr defaultColWidth="9.00390625" defaultRowHeight="12.75"/>
  <cols>
    <col min="1" max="1" width="4.25390625" style="74" customWidth="1"/>
    <col min="2" max="3" width="18.25390625" style="74" customWidth="1"/>
    <col min="4" max="4" width="9.875" style="74" bestFit="1" customWidth="1"/>
    <col min="5" max="7" width="4.25390625" style="74" customWidth="1"/>
    <col min="8" max="8" width="7.00390625" style="74" bestFit="1" customWidth="1"/>
    <col min="9" max="11" width="4.25390625" style="74" customWidth="1"/>
    <col min="12" max="12" width="7.00390625" style="74" bestFit="1" customWidth="1"/>
    <col min="13" max="15" width="4.25390625" style="74" customWidth="1"/>
    <col min="16" max="16" width="7.00390625" style="74" bestFit="1" customWidth="1"/>
    <col min="17" max="19" width="4.25390625" style="74" customWidth="1"/>
    <col min="20" max="20" width="7.00390625" style="74" bestFit="1" customWidth="1"/>
    <col min="21" max="23" width="4.25390625" style="74" customWidth="1"/>
    <col min="24" max="26" width="9.125" style="74" customWidth="1"/>
    <col min="27" max="29" width="3.75390625" style="74" customWidth="1"/>
    <col min="30" max="16384" width="9.125" style="74" customWidth="1"/>
  </cols>
  <sheetData>
    <row r="1" spans="1:24" ht="26.25">
      <c r="A1" s="72" t="s">
        <v>154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21">
      <c r="A2" s="75" t="s">
        <v>155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2.75" customHeight="1">
      <c r="A3" s="75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12.75" customHeight="1">
      <c r="A4" s="76" t="s">
        <v>156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12.75" customHeight="1" thickBot="1">
      <c r="A5" s="75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</row>
    <row r="6" spans="1:29" ht="12.75" customHeight="1" thickTop="1">
      <c r="A6" s="275" t="s">
        <v>4</v>
      </c>
      <c r="B6" s="285" t="s">
        <v>157</v>
      </c>
      <c r="C6" s="287" t="s">
        <v>93</v>
      </c>
      <c r="D6" s="289" t="s">
        <v>158</v>
      </c>
      <c r="E6" s="291" t="s">
        <v>159</v>
      </c>
      <c r="F6" s="292"/>
      <c r="G6" s="293"/>
      <c r="H6" s="294"/>
      <c r="I6" s="295" t="s">
        <v>160</v>
      </c>
      <c r="J6" s="296"/>
      <c r="K6" s="297"/>
      <c r="L6" s="298"/>
      <c r="M6" s="277" t="s">
        <v>161</v>
      </c>
      <c r="N6" s="278"/>
      <c r="O6" s="279"/>
      <c r="P6" s="280"/>
      <c r="Q6" s="281" t="s">
        <v>162</v>
      </c>
      <c r="R6" s="282"/>
      <c r="S6" s="283"/>
      <c r="T6" s="284"/>
      <c r="U6" s="301" t="s">
        <v>163</v>
      </c>
      <c r="V6" s="302"/>
      <c r="W6" s="303"/>
      <c r="X6" s="304"/>
      <c r="Y6" s="77" t="s">
        <v>164</v>
      </c>
      <c r="Z6" s="299" t="s">
        <v>165</v>
      </c>
      <c r="AA6" s="305" t="s">
        <v>166</v>
      </c>
      <c r="AB6" s="306"/>
      <c r="AC6" s="306"/>
    </row>
    <row r="7" spans="1:29" ht="12.75" customHeight="1" thickBot="1">
      <c r="A7" s="276"/>
      <c r="B7" s="286"/>
      <c r="C7" s="288"/>
      <c r="D7" s="290"/>
      <c r="E7" s="78" t="s">
        <v>167</v>
      </c>
      <c r="F7" s="79" t="s">
        <v>107</v>
      </c>
      <c r="G7" s="80" t="s">
        <v>108</v>
      </c>
      <c r="H7" s="81" t="s">
        <v>109</v>
      </c>
      <c r="I7" s="82" t="s">
        <v>167</v>
      </c>
      <c r="J7" s="83" t="s">
        <v>107</v>
      </c>
      <c r="K7" s="84" t="s">
        <v>108</v>
      </c>
      <c r="L7" s="85" t="s">
        <v>109</v>
      </c>
      <c r="M7" s="86" t="s">
        <v>167</v>
      </c>
      <c r="N7" s="87" t="s">
        <v>107</v>
      </c>
      <c r="O7" s="88" t="s">
        <v>108</v>
      </c>
      <c r="P7" s="89" t="s">
        <v>109</v>
      </c>
      <c r="Q7" s="90" t="s">
        <v>167</v>
      </c>
      <c r="R7" s="91" t="s">
        <v>107</v>
      </c>
      <c r="S7" s="92" t="s">
        <v>108</v>
      </c>
      <c r="T7" s="93" t="s">
        <v>109</v>
      </c>
      <c r="U7" s="94" t="s">
        <v>168</v>
      </c>
      <c r="V7" s="95" t="s">
        <v>169</v>
      </c>
      <c r="W7" s="96" t="s">
        <v>170</v>
      </c>
      <c r="X7" s="97" t="s">
        <v>109</v>
      </c>
      <c r="Y7" s="98" t="s">
        <v>171</v>
      </c>
      <c r="Z7" s="300"/>
      <c r="AA7" s="74" t="s">
        <v>168</v>
      </c>
      <c r="AB7" s="74" t="s">
        <v>169</v>
      </c>
      <c r="AC7" s="74" t="s">
        <v>170</v>
      </c>
    </row>
    <row r="8" spans="1:29" ht="12.75" customHeight="1" thickTop="1">
      <c r="A8" s="99" t="s">
        <v>5</v>
      </c>
      <c r="B8" s="100" t="str">
        <f>$B$27</f>
        <v>Hobl David</v>
      </c>
      <c r="C8" s="101" t="str">
        <f>$C$27</f>
        <v>SKK Vrchlabí</v>
      </c>
      <c r="D8" s="102">
        <f>$D$27</f>
        <v>5210</v>
      </c>
      <c r="E8" s="103">
        <v>102</v>
      </c>
      <c r="F8" s="104">
        <v>62</v>
      </c>
      <c r="G8" s="105">
        <v>0</v>
      </c>
      <c r="H8" s="106">
        <f aca="true" t="shared" si="0" ref="H8:H15">E8+F8</f>
        <v>164</v>
      </c>
      <c r="I8" s="107">
        <v>82</v>
      </c>
      <c r="J8" s="108">
        <v>79</v>
      </c>
      <c r="K8" s="109">
        <v>0</v>
      </c>
      <c r="L8" s="110">
        <f aca="true" t="shared" si="1" ref="L8:L15">I8+J8</f>
        <v>161</v>
      </c>
      <c r="M8" s="111">
        <v>95</v>
      </c>
      <c r="N8" s="112">
        <v>50</v>
      </c>
      <c r="O8" s="113">
        <v>0</v>
      </c>
      <c r="P8" s="114">
        <f aca="true" t="shared" si="2" ref="P8:P15">M8+N8</f>
        <v>145</v>
      </c>
      <c r="Q8" s="115">
        <v>91</v>
      </c>
      <c r="R8" s="116">
        <v>53</v>
      </c>
      <c r="S8" s="116">
        <v>0</v>
      </c>
      <c r="T8" s="117">
        <f aca="true" t="shared" si="3" ref="T8:T15">Q8+R8</f>
        <v>144</v>
      </c>
      <c r="U8" s="118">
        <f aca="true" t="shared" si="4" ref="U8:W15">E8+I8+M8+Q8</f>
        <v>370</v>
      </c>
      <c r="V8" s="119">
        <f t="shared" si="4"/>
        <v>244</v>
      </c>
      <c r="W8" s="119">
        <f t="shared" si="4"/>
        <v>0</v>
      </c>
      <c r="X8" s="120">
        <f aca="true" t="shared" si="5" ref="X8:X15">U8+V8</f>
        <v>614</v>
      </c>
      <c r="Y8" s="121">
        <f>$X$27</f>
        <v>565</v>
      </c>
      <c r="Z8" s="122">
        <f aca="true" t="shared" si="6" ref="Z8:Z15">X8+Y8</f>
        <v>1179</v>
      </c>
      <c r="AA8" s="74">
        <f>$U$22+U8</f>
        <v>747</v>
      </c>
      <c r="AB8" s="74">
        <f>$V$22+V8</f>
        <v>458</v>
      </c>
      <c r="AC8" s="74">
        <f>$W$22+W8</f>
        <v>0</v>
      </c>
    </row>
    <row r="9" spans="1:29" ht="12.75" customHeight="1">
      <c r="A9" s="123" t="s">
        <v>6</v>
      </c>
      <c r="B9" s="124" t="str">
        <f>$B$23</f>
        <v>Hažva Jaroslav</v>
      </c>
      <c r="C9" s="125" t="str">
        <f>$C$23</f>
        <v>SKK Náchod</v>
      </c>
      <c r="D9" s="126">
        <f>$D$23</f>
        <v>5110</v>
      </c>
      <c r="E9" s="127">
        <v>85</v>
      </c>
      <c r="F9" s="128">
        <v>52</v>
      </c>
      <c r="G9" s="129">
        <v>0</v>
      </c>
      <c r="H9" s="130">
        <f t="shared" si="0"/>
        <v>137</v>
      </c>
      <c r="I9" s="131">
        <v>98</v>
      </c>
      <c r="J9" s="132">
        <v>42</v>
      </c>
      <c r="K9" s="133">
        <v>0</v>
      </c>
      <c r="L9" s="134">
        <f t="shared" si="1"/>
        <v>140</v>
      </c>
      <c r="M9" s="135">
        <v>102</v>
      </c>
      <c r="N9" s="136">
        <v>63</v>
      </c>
      <c r="O9" s="137">
        <v>0</v>
      </c>
      <c r="P9" s="138">
        <f t="shared" si="2"/>
        <v>165</v>
      </c>
      <c r="Q9" s="139">
        <v>90</v>
      </c>
      <c r="R9" s="140">
        <v>63</v>
      </c>
      <c r="S9" s="140">
        <v>0</v>
      </c>
      <c r="T9" s="141">
        <f t="shared" si="3"/>
        <v>153</v>
      </c>
      <c r="U9" s="142">
        <f t="shared" si="4"/>
        <v>375</v>
      </c>
      <c r="V9" s="143">
        <f t="shared" si="4"/>
        <v>220</v>
      </c>
      <c r="W9" s="143">
        <f t="shared" si="4"/>
        <v>0</v>
      </c>
      <c r="X9" s="144">
        <f t="shared" si="5"/>
        <v>595</v>
      </c>
      <c r="Y9" s="145">
        <f>$X$23</f>
        <v>581</v>
      </c>
      <c r="Z9" s="146">
        <f t="shared" si="6"/>
        <v>1176</v>
      </c>
      <c r="AA9" s="74">
        <f>$U$27+U9</f>
        <v>733</v>
      </c>
      <c r="AB9" s="74">
        <f>$V$27+V9</f>
        <v>427</v>
      </c>
      <c r="AC9" s="74">
        <f>$W$27+W9</f>
        <v>2</v>
      </c>
    </row>
    <row r="10" spans="1:29" ht="12.75" customHeight="1">
      <c r="A10" s="123" t="s">
        <v>7</v>
      </c>
      <c r="B10" s="124" t="str">
        <f>$B$22</f>
        <v>Jirouš Michal</v>
      </c>
      <c r="C10" s="125" t="str">
        <f>$C$22</f>
        <v>SKK Náchod</v>
      </c>
      <c r="D10" s="126">
        <f>$D$22</f>
        <v>5533</v>
      </c>
      <c r="E10" s="127">
        <v>88</v>
      </c>
      <c r="F10" s="128">
        <v>44</v>
      </c>
      <c r="G10" s="129">
        <v>0</v>
      </c>
      <c r="H10" s="130">
        <f t="shared" si="0"/>
        <v>132</v>
      </c>
      <c r="I10" s="131">
        <v>97</v>
      </c>
      <c r="J10" s="132">
        <v>54</v>
      </c>
      <c r="K10" s="133">
        <v>0</v>
      </c>
      <c r="L10" s="134">
        <f t="shared" si="1"/>
        <v>151</v>
      </c>
      <c r="M10" s="135">
        <v>84</v>
      </c>
      <c r="N10" s="136">
        <v>53</v>
      </c>
      <c r="O10" s="137">
        <v>0</v>
      </c>
      <c r="P10" s="138">
        <f t="shared" si="2"/>
        <v>137</v>
      </c>
      <c r="Q10" s="139">
        <v>101</v>
      </c>
      <c r="R10" s="140">
        <v>53</v>
      </c>
      <c r="S10" s="140">
        <v>0</v>
      </c>
      <c r="T10" s="141">
        <f t="shared" si="3"/>
        <v>154</v>
      </c>
      <c r="U10" s="142">
        <f t="shared" si="4"/>
        <v>370</v>
      </c>
      <c r="V10" s="143">
        <f t="shared" si="4"/>
        <v>204</v>
      </c>
      <c r="W10" s="143">
        <f t="shared" si="4"/>
        <v>0</v>
      </c>
      <c r="X10" s="144">
        <f t="shared" si="5"/>
        <v>574</v>
      </c>
      <c r="Y10" s="145">
        <f>$X$22</f>
        <v>591</v>
      </c>
      <c r="Z10" s="146">
        <f t="shared" si="6"/>
        <v>1165</v>
      </c>
      <c r="AA10" s="74">
        <f>$U$23+U10</f>
        <v>759</v>
      </c>
      <c r="AB10" s="74">
        <f>$V$23+V10</f>
        <v>396</v>
      </c>
      <c r="AC10" s="74">
        <f>$W$23+W10</f>
        <v>3</v>
      </c>
    </row>
    <row r="11" spans="1:29" ht="12.75" customHeight="1">
      <c r="A11" s="123" t="s">
        <v>8</v>
      </c>
      <c r="B11" s="124" t="str">
        <f>$B$24</f>
        <v>Kovář Martin</v>
      </c>
      <c r="C11" s="125" t="str">
        <f>$C$24</f>
        <v>SKK Náchod</v>
      </c>
      <c r="D11" s="126">
        <f>$D$24</f>
        <v>642</v>
      </c>
      <c r="E11" s="127">
        <v>89</v>
      </c>
      <c r="F11" s="128">
        <v>40</v>
      </c>
      <c r="G11" s="129">
        <v>0</v>
      </c>
      <c r="H11" s="130">
        <f t="shared" si="0"/>
        <v>129</v>
      </c>
      <c r="I11" s="131">
        <v>94</v>
      </c>
      <c r="J11" s="132">
        <v>66</v>
      </c>
      <c r="K11" s="133">
        <v>1</v>
      </c>
      <c r="L11" s="134">
        <f t="shared" si="1"/>
        <v>160</v>
      </c>
      <c r="M11" s="135">
        <v>98</v>
      </c>
      <c r="N11" s="136">
        <v>48</v>
      </c>
      <c r="O11" s="137">
        <v>0</v>
      </c>
      <c r="P11" s="138">
        <f t="shared" si="2"/>
        <v>146</v>
      </c>
      <c r="Q11" s="139">
        <v>98</v>
      </c>
      <c r="R11" s="140">
        <v>41</v>
      </c>
      <c r="S11" s="140">
        <v>2</v>
      </c>
      <c r="T11" s="141">
        <f t="shared" si="3"/>
        <v>139</v>
      </c>
      <c r="U11" s="142">
        <f t="shared" si="4"/>
        <v>379</v>
      </c>
      <c r="V11" s="143">
        <f t="shared" si="4"/>
        <v>195</v>
      </c>
      <c r="W11" s="143">
        <f t="shared" si="4"/>
        <v>3</v>
      </c>
      <c r="X11" s="144">
        <f t="shared" si="5"/>
        <v>574</v>
      </c>
      <c r="Y11" s="145">
        <f>$X$24</f>
        <v>580</v>
      </c>
      <c r="Z11" s="146">
        <f t="shared" si="6"/>
        <v>1154</v>
      </c>
      <c r="AA11" s="74">
        <f>$U$24+U11</f>
        <v>753</v>
      </c>
      <c r="AB11" s="74">
        <f>$V$24+V11</f>
        <v>401</v>
      </c>
      <c r="AC11" s="74">
        <f>$W$24+W11</f>
        <v>4</v>
      </c>
    </row>
    <row r="12" spans="1:29" ht="12.75" customHeight="1">
      <c r="A12" s="123" t="s">
        <v>9</v>
      </c>
      <c r="B12" s="124" t="str">
        <f>$B$25</f>
        <v>Vejvara Jiří</v>
      </c>
      <c r="C12" s="125" t="str">
        <f>$C$25</f>
        <v>SKK Jičín</v>
      </c>
      <c r="D12" s="126">
        <f>$D$25</f>
        <v>4349</v>
      </c>
      <c r="E12" s="127">
        <v>95</v>
      </c>
      <c r="F12" s="128">
        <v>52</v>
      </c>
      <c r="G12" s="129">
        <v>0</v>
      </c>
      <c r="H12" s="130">
        <f t="shared" si="0"/>
        <v>147</v>
      </c>
      <c r="I12" s="131">
        <v>80</v>
      </c>
      <c r="J12" s="132">
        <v>54</v>
      </c>
      <c r="K12" s="133">
        <v>1</v>
      </c>
      <c r="L12" s="134">
        <f t="shared" si="1"/>
        <v>134</v>
      </c>
      <c r="M12" s="135">
        <v>87</v>
      </c>
      <c r="N12" s="136">
        <v>54</v>
      </c>
      <c r="O12" s="137">
        <v>2</v>
      </c>
      <c r="P12" s="138">
        <f t="shared" si="2"/>
        <v>141</v>
      </c>
      <c r="Q12" s="139">
        <v>95</v>
      </c>
      <c r="R12" s="140">
        <v>45</v>
      </c>
      <c r="S12" s="140">
        <v>1</v>
      </c>
      <c r="T12" s="141">
        <f t="shared" si="3"/>
        <v>140</v>
      </c>
      <c r="U12" s="142">
        <f t="shared" si="4"/>
        <v>357</v>
      </c>
      <c r="V12" s="143">
        <f t="shared" si="4"/>
        <v>205</v>
      </c>
      <c r="W12" s="143">
        <f t="shared" si="4"/>
        <v>4</v>
      </c>
      <c r="X12" s="144">
        <f t="shared" si="5"/>
        <v>562</v>
      </c>
      <c r="Y12" s="145">
        <f>$X$25</f>
        <v>574</v>
      </c>
      <c r="Z12" s="146">
        <f t="shared" si="6"/>
        <v>1136</v>
      </c>
      <c r="AA12" s="74">
        <f>$U$25+U12</f>
        <v>747</v>
      </c>
      <c r="AB12" s="74">
        <f>$V$25+V12</f>
        <v>389</v>
      </c>
      <c r="AC12" s="74">
        <f>$W$25+W12</f>
        <v>5</v>
      </c>
    </row>
    <row r="13" spans="1:29" ht="12.75" customHeight="1">
      <c r="A13" s="123" t="s">
        <v>60</v>
      </c>
      <c r="B13" s="124" t="str">
        <f>$B$26</f>
        <v>Straka Roman</v>
      </c>
      <c r="C13" s="125" t="str">
        <f>$C$26</f>
        <v>SKK Náchod</v>
      </c>
      <c r="D13" s="126">
        <f>$D$26</f>
        <v>571</v>
      </c>
      <c r="E13" s="127">
        <v>88</v>
      </c>
      <c r="F13" s="128">
        <v>52</v>
      </c>
      <c r="G13" s="129">
        <v>1</v>
      </c>
      <c r="H13" s="130">
        <f t="shared" si="0"/>
        <v>140</v>
      </c>
      <c r="I13" s="131">
        <v>84</v>
      </c>
      <c r="J13" s="132">
        <v>50</v>
      </c>
      <c r="K13" s="133">
        <v>0</v>
      </c>
      <c r="L13" s="134">
        <f t="shared" si="1"/>
        <v>134</v>
      </c>
      <c r="M13" s="135">
        <v>103</v>
      </c>
      <c r="N13" s="136">
        <v>54</v>
      </c>
      <c r="O13" s="137">
        <v>0</v>
      </c>
      <c r="P13" s="138">
        <f t="shared" si="2"/>
        <v>157</v>
      </c>
      <c r="Q13" s="139">
        <v>94</v>
      </c>
      <c r="R13" s="140">
        <v>36</v>
      </c>
      <c r="S13" s="140">
        <v>2</v>
      </c>
      <c r="T13" s="141">
        <f t="shared" si="3"/>
        <v>130</v>
      </c>
      <c r="U13" s="142">
        <f t="shared" si="4"/>
        <v>369</v>
      </c>
      <c r="V13" s="143">
        <f t="shared" si="4"/>
        <v>192</v>
      </c>
      <c r="W13" s="143">
        <f t="shared" si="4"/>
        <v>3</v>
      </c>
      <c r="X13" s="144">
        <f t="shared" si="5"/>
        <v>561</v>
      </c>
      <c r="Y13" s="145">
        <f>$X$26</f>
        <v>568</v>
      </c>
      <c r="Z13" s="146">
        <f t="shared" si="6"/>
        <v>1129</v>
      </c>
      <c r="AA13" s="74">
        <f>$U$26+U13</f>
        <v>731</v>
      </c>
      <c r="AB13" s="74">
        <f>$V$26+V13</f>
        <v>398</v>
      </c>
      <c r="AC13" s="74">
        <f>$W$26+W13</f>
        <v>3</v>
      </c>
    </row>
    <row r="14" spans="1:29" ht="12.75" customHeight="1">
      <c r="A14" s="123" t="s">
        <v>63</v>
      </c>
      <c r="B14" s="124" t="str">
        <f>$B$28</f>
        <v>Holý Petr</v>
      </c>
      <c r="C14" s="125" t="str">
        <f>$C$28</f>
        <v>SKK Náchod</v>
      </c>
      <c r="D14" s="126">
        <f>$D$28</f>
        <v>553</v>
      </c>
      <c r="E14" s="127">
        <v>81</v>
      </c>
      <c r="F14" s="128">
        <v>33</v>
      </c>
      <c r="G14" s="129">
        <v>0</v>
      </c>
      <c r="H14" s="130">
        <f t="shared" si="0"/>
        <v>114</v>
      </c>
      <c r="I14" s="131">
        <v>81</v>
      </c>
      <c r="J14" s="132">
        <v>68</v>
      </c>
      <c r="K14" s="133">
        <v>0</v>
      </c>
      <c r="L14" s="134">
        <f t="shared" si="1"/>
        <v>149</v>
      </c>
      <c r="M14" s="135">
        <v>96</v>
      </c>
      <c r="N14" s="136">
        <v>44</v>
      </c>
      <c r="O14" s="137">
        <v>0</v>
      </c>
      <c r="P14" s="138">
        <f t="shared" si="2"/>
        <v>140</v>
      </c>
      <c r="Q14" s="139">
        <v>77</v>
      </c>
      <c r="R14" s="140">
        <v>35</v>
      </c>
      <c r="S14" s="140">
        <v>2</v>
      </c>
      <c r="T14" s="141">
        <f t="shared" si="3"/>
        <v>112</v>
      </c>
      <c r="U14" s="142">
        <f t="shared" si="4"/>
        <v>335</v>
      </c>
      <c r="V14" s="143">
        <f t="shared" si="4"/>
        <v>180</v>
      </c>
      <c r="W14" s="143">
        <f t="shared" si="4"/>
        <v>2</v>
      </c>
      <c r="X14" s="144">
        <f t="shared" si="5"/>
        <v>515</v>
      </c>
      <c r="Y14" s="145">
        <f>$X$28</f>
        <v>558</v>
      </c>
      <c r="Z14" s="146">
        <f t="shared" si="6"/>
        <v>1073</v>
      </c>
      <c r="AA14" s="74">
        <f>$U$28+U14</f>
        <v>707</v>
      </c>
      <c r="AB14" s="74">
        <f>$V$28+V14</f>
        <v>366</v>
      </c>
      <c r="AC14" s="74">
        <f>$W$28+W14</f>
        <v>4</v>
      </c>
    </row>
    <row r="15" spans="1:29" ht="12.75" customHeight="1" thickBot="1">
      <c r="A15" s="147" t="s">
        <v>67</v>
      </c>
      <c r="B15" s="148" t="str">
        <f>$B$29</f>
        <v>Bartoníček Jiří</v>
      </c>
      <c r="C15" s="149" t="str">
        <f>$C$29</f>
        <v>SKK Vrchlabí</v>
      </c>
      <c r="D15" s="150">
        <f>$D$29</f>
        <v>397</v>
      </c>
      <c r="E15" s="151">
        <v>95</v>
      </c>
      <c r="F15" s="152">
        <v>44</v>
      </c>
      <c r="G15" s="153">
        <v>0</v>
      </c>
      <c r="H15" s="154">
        <f t="shared" si="0"/>
        <v>139</v>
      </c>
      <c r="I15" s="155">
        <v>79</v>
      </c>
      <c r="J15" s="156">
        <v>40</v>
      </c>
      <c r="K15" s="157">
        <v>0</v>
      </c>
      <c r="L15" s="158">
        <f t="shared" si="1"/>
        <v>119</v>
      </c>
      <c r="M15" s="159">
        <v>88</v>
      </c>
      <c r="N15" s="160">
        <v>44</v>
      </c>
      <c r="O15" s="161">
        <v>1</v>
      </c>
      <c r="P15" s="162">
        <f t="shared" si="2"/>
        <v>132</v>
      </c>
      <c r="Q15" s="163">
        <v>90</v>
      </c>
      <c r="R15" s="164">
        <v>27</v>
      </c>
      <c r="S15" s="164">
        <v>2</v>
      </c>
      <c r="T15" s="165">
        <f t="shared" si="3"/>
        <v>117</v>
      </c>
      <c r="U15" s="166">
        <f t="shared" si="4"/>
        <v>352</v>
      </c>
      <c r="V15" s="167">
        <f t="shared" si="4"/>
        <v>155</v>
      </c>
      <c r="W15" s="167">
        <f t="shared" si="4"/>
        <v>3</v>
      </c>
      <c r="X15" s="168">
        <f t="shared" si="5"/>
        <v>507</v>
      </c>
      <c r="Y15" s="169">
        <f>$X$29</f>
        <v>555</v>
      </c>
      <c r="Z15" s="170">
        <f t="shared" si="6"/>
        <v>1062</v>
      </c>
      <c r="AA15" s="74">
        <f>$U$29+U15</f>
        <v>713</v>
      </c>
      <c r="AB15" s="74">
        <f>$V$29+V15</f>
        <v>349</v>
      </c>
      <c r="AC15" s="74">
        <f>$W$29+W15</f>
        <v>3</v>
      </c>
    </row>
    <row r="16" spans="1:24" s="174" customFormat="1" ht="12.75" customHeight="1" thickTop="1">
      <c r="A16" s="171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3"/>
    </row>
    <row r="17" spans="1:24" s="174" customFormat="1" ht="12.75" customHeight="1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3"/>
    </row>
    <row r="18" spans="1:24" s="174" customFormat="1" ht="12.75" customHeight="1">
      <c r="A18" s="171" t="s">
        <v>172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3"/>
    </row>
    <row r="19" ht="12.75" customHeight="1" thickBot="1"/>
    <row r="20" spans="1:24" ht="13.5" thickTop="1">
      <c r="A20" s="275" t="s">
        <v>4</v>
      </c>
      <c r="B20" s="285" t="s">
        <v>157</v>
      </c>
      <c r="C20" s="287" t="s">
        <v>93</v>
      </c>
      <c r="D20" s="289" t="s">
        <v>158</v>
      </c>
      <c r="E20" s="291" t="s">
        <v>159</v>
      </c>
      <c r="F20" s="292"/>
      <c r="G20" s="293"/>
      <c r="H20" s="294"/>
      <c r="I20" s="295" t="s">
        <v>160</v>
      </c>
      <c r="J20" s="296"/>
      <c r="K20" s="297"/>
      <c r="L20" s="298"/>
      <c r="M20" s="277" t="s">
        <v>161</v>
      </c>
      <c r="N20" s="278"/>
      <c r="O20" s="279"/>
      <c r="P20" s="280"/>
      <c r="Q20" s="281" t="s">
        <v>162</v>
      </c>
      <c r="R20" s="282"/>
      <c r="S20" s="283"/>
      <c r="T20" s="284"/>
      <c r="U20" s="301" t="s">
        <v>109</v>
      </c>
      <c r="V20" s="303"/>
      <c r="W20" s="304"/>
      <c r="X20" s="307" t="s">
        <v>173</v>
      </c>
    </row>
    <row r="21" spans="1:24" ht="13.5" thickBot="1">
      <c r="A21" s="276"/>
      <c r="B21" s="286"/>
      <c r="C21" s="288"/>
      <c r="D21" s="290"/>
      <c r="E21" s="78" t="s">
        <v>167</v>
      </c>
      <c r="F21" s="79" t="s">
        <v>107</v>
      </c>
      <c r="G21" s="80" t="s">
        <v>108</v>
      </c>
      <c r="H21" s="81" t="s">
        <v>109</v>
      </c>
      <c r="I21" s="82" t="s">
        <v>167</v>
      </c>
      <c r="J21" s="83" t="s">
        <v>107</v>
      </c>
      <c r="K21" s="84" t="s">
        <v>108</v>
      </c>
      <c r="L21" s="85" t="s">
        <v>109</v>
      </c>
      <c r="M21" s="86" t="s">
        <v>167</v>
      </c>
      <c r="N21" s="87" t="s">
        <v>107</v>
      </c>
      <c r="O21" s="88" t="s">
        <v>108</v>
      </c>
      <c r="P21" s="89" t="s">
        <v>109</v>
      </c>
      <c r="Q21" s="90" t="s">
        <v>167</v>
      </c>
      <c r="R21" s="91" t="s">
        <v>107</v>
      </c>
      <c r="S21" s="92" t="s">
        <v>108</v>
      </c>
      <c r="T21" s="93" t="s">
        <v>109</v>
      </c>
      <c r="U21" s="94" t="s">
        <v>168</v>
      </c>
      <c r="V21" s="96" t="s">
        <v>169</v>
      </c>
      <c r="W21" s="97" t="s">
        <v>170</v>
      </c>
      <c r="X21" s="308"/>
    </row>
    <row r="22" spans="1:24" ht="13.5" thickTop="1">
      <c r="A22" s="99" t="s">
        <v>5</v>
      </c>
      <c r="B22" s="100" t="s">
        <v>174</v>
      </c>
      <c r="C22" s="175" t="s">
        <v>48</v>
      </c>
      <c r="D22" s="102">
        <v>5533</v>
      </c>
      <c r="E22" s="103">
        <v>109</v>
      </c>
      <c r="F22" s="104">
        <v>62</v>
      </c>
      <c r="G22" s="105">
        <v>0</v>
      </c>
      <c r="H22" s="106">
        <f aca="true" t="shared" si="7" ref="H22:H45">E22+F22</f>
        <v>171</v>
      </c>
      <c r="I22" s="107">
        <v>91</v>
      </c>
      <c r="J22" s="108">
        <v>44</v>
      </c>
      <c r="K22" s="109">
        <v>0</v>
      </c>
      <c r="L22" s="110">
        <f aca="true" t="shared" si="8" ref="L22:L45">I22+J22</f>
        <v>135</v>
      </c>
      <c r="M22" s="111">
        <v>92</v>
      </c>
      <c r="N22" s="112">
        <v>54</v>
      </c>
      <c r="O22" s="113">
        <v>0</v>
      </c>
      <c r="P22" s="114">
        <f aca="true" t="shared" si="9" ref="P22:P45">M22+N22</f>
        <v>146</v>
      </c>
      <c r="Q22" s="115">
        <v>85</v>
      </c>
      <c r="R22" s="116">
        <v>54</v>
      </c>
      <c r="S22" s="116">
        <v>0</v>
      </c>
      <c r="T22" s="117">
        <f aca="true" t="shared" si="10" ref="T22:T45">Q22+R22</f>
        <v>139</v>
      </c>
      <c r="U22" s="118">
        <f aca="true" t="shared" si="11" ref="U22:U45">E22+I22+M22+Q22</f>
        <v>377</v>
      </c>
      <c r="V22" s="119">
        <f aca="true" t="shared" si="12" ref="V22:V45">F22+J22+N22+R22</f>
        <v>214</v>
      </c>
      <c r="W22" s="120">
        <f aca="true" t="shared" si="13" ref="W22:W45">G22+K22+O22+S22</f>
        <v>0</v>
      </c>
      <c r="X22" s="176">
        <f aca="true" t="shared" si="14" ref="X22:X45">+U22+V22</f>
        <v>591</v>
      </c>
    </row>
    <row r="23" spans="1:24" ht="12.75">
      <c r="A23" s="123" t="s">
        <v>6</v>
      </c>
      <c r="B23" s="124" t="s">
        <v>175</v>
      </c>
      <c r="C23" s="177" t="s">
        <v>48</v>
      </c>
      <c r="D23" s="126">
        <v>5110</v>
      </c>
      <c r="E23" s="127">
        <v>95</v>
      </c>
      <c r="F23" s="128">
        <v>68</v>
      </c>
      <c r="G23" s="129">
        <v>1</v>
      </c>
      <c r="H23" s="130">
        <f t="shared" si="7"/>
        <v>163</v>
      </c>
      <c r="I23" s="131">
        <v>94</v>
      </c>
      <c r="J23" s="132">
        <v>34</v>
      </c>
      <c r="K23" s="133">
        <v>1</v>
      </c>
      <c r="L23" s="134">
        <f t="shared" si="8"/>
        <v>128</v>
      </c>
      <c r="M23" s="135">
        <v>105</v>
      </c>
      <c r="N23" s="136">
        <v>54</v>
      </c>
      <c r="O23" s="137">
        <v>1</v>
      </c>
      <c r="P23" s="138">
        <f t="shared" si="9"/>
        <v>159</v>
      </c>
      <c r="Q23" s="139">
        <v>95</v>
      </c>
      <c r="R23" s="140">
        <v>36</v>
      </c>
      <c r="S23" s="140">
        <v>0</v>
      </c>
      <c r="T23" s="141">
        <f t="shared" si="10"/>
        <v>131</v>
      </c>
      <c r="U23" s="142">
        <f t="shared" si="11"/>
        <v>389</v>
      </c>
      <c r="V23" s="143">
        <f t="shared" si="12"/>
        <v>192</v>
      </c>
      <c r="W23" s="144">
        <f t="shared" si="13"/>
        <v>3</v>
      </c>
      <c r="X23" s="178">
        <f t="shared" si="14"/>
        <v>581</v>
      </c>
    </row>
    <row r="24" spans="1:24" ht="12.75">
      <c r="A24" s="123" t="s">
        <v>7</v>
      </c>
      <c r="B24" s="124" t="s">
        <v>176</v>
      </c>
      <c r="C24" s="177" t="s">
        <v>48</v>
      </c>
      <c r="D24" s="126">
        <v>642</v>
      </c>
      <c r="E24" s="127">
        <v>97</v>
      </c>
      <c r="F24" s="128">
        <v>57</v>
      </c>
      <c r="G24" s="129">
        <v>0</v>
      </c>
      <c r="H24" s="130">
        <f t="shared" si="7"/>
        <v>154</v>
      </c>
      <c r="I24" s="131">
        <v>85</v>
      </c>
      <c r="J24" s="132">
        <v>54</v>
      </c>
      <c r="K24" s="133">
        <v>1</v>
      </c>
      <c r="L24" s="134">
        <f t="shared" si="8"/>
        <v>139</v>
      </c>
      <c r="M24" s="135">
        <v>102</v>
      </c>
      <c r="N24" s="136">
        <v>44</v>
      </c>
      <c r="O24" s="137">
        <v>0</v>
      </c>
      <c r="P24" s="138">
        <f t="shared" si="9"/>
        <v>146</v>
      </c>
      <c r="Q24" s="139">
        <v>90</v>
      </c>
      <c r="R24" s="140">
        <v>51</v>
      </c>
      <c r="S24" s="140">
        <v>0</v>
      </c>
      <c r="T24" s="141">
        <f t="shared" si="10"/>
        <v>141</v>
      </c>
      <c r="U24" s="142">
        <f t="shared" si="11"/>
        <v>374</v>
      </c>
      <c r="V24" s="143">
        <f t="shared" si="12"/>
        <v>206</v>
      </c>
      <c r="W24" s="144">
        <f t="shared" si="13"/>
        <v>1</v>
      </c>
      <c r="X24" s="178">
        <f t="shared" si="14"/>
        <v>580</v>
      </c>
    </row>
    <row r="25" spans="1:24" ht="12.75">
      <c r="A25" s="123" t="s">
        <v>8</v>
      </c>
      <c r="B25" s="124" t="s">
        <v>177</v>
      </c>
      <c r="C25" s="177" t="s">
        <v>16</v>
      </c>
      <c r="D25" s="126">
        <v>4349</v>
      </c>
      <c r="E25" s="127">
        <v>90</v>
      </c>
      <c r="F25" s="128">
        <v>36</v>
      </c>
      <c r="G25" s="129">
        <v>1</v>
      </c>
      <c r="H25" s="130">
        <f t="shared" si="7"/>
        <v>126</v>
      </c>
      <c r="I25" s="131">
        <v>98</v>
      </c>
      <c r="J25" s="132">
        <v>53</v>
      </c>
      <c r="K25" s="133">
        <v>0</v>
      </c>
      <c r="L25" s="134">
        <f t="shared" si="8"/>
        <v>151</v>
      </c>
      <c r="M25" s="135">
        <v>92</v>
      </c>
      <c r="N25" s="136">
        <v>53</v>
      </c>
      <c r="O25" s="137">
        <v>0</v>
      </c>
      <c r="P25" s="138">
        <f t="shared" si="9"/>
        <v>145</v>
      </c>
      <c r="Q25" s="139">
        <v>110</v>
      </c>
      <c r="R25" s="140">
        <v>42</v>
      </c>
      <c r="S25" s="140">
        <v>0</v>
      </c>
      <c r="T25" s="141">
        <f t="shared" si="10"/>
        <v>152</v>
      </c>
      <c r="U25" s="142">
        <f t="shared" si="11"/>
        <v>390</v>
      </c>
      <c r="V25" s="143">
        <f t="shared" si="12"/>
        <v>184</v>
      </c>
      <c r="W25" s="144">
        <f t="shared" si="13"/>
        <v>1</v>
      </c>
      <c r="X25" s="178">
        <f t="shared" si="14"/>
        <v>574</v>
      </c>
    </row>
    <row r="26" spans="1:24" ht="12.75">
      <c r="A26" s="123" t="s">
        <v>9</v>
      </c>
      <c r="B26" s="124" t="s">
        <v>178</v>
      </c>
      <c r="C26" s="177" t="s">
        <v>48</v>
      </c>
      <c r="D26" s="126">
        <v>571</v>
      </c>
      <c r="E26" s="127">
        <v>87</v>
      </c>
      <c r="F26" s="128">
        <v>53</v>
      </c>
      <c r="G26" s="129">
        <v>0</v>
      </c>
      <c r="H26" s="130">
        <f t="shared" si="7"/>
        <v>140</v>
      </c>
      <c r="I26" s="131">
        <v>96</v>
      </c>
      <c r="J26" s="132">
        <v>69</v>
      </c>
      <c r="K26" s="133">
        <v>0</v>
      </c>
      <c r="L26" s="134">
        <f t="shared" si="8"/>
        <v>165</v>
      </c>
      <c r="M26" s="135">
        <v>82</v>
      </c>
      <c r="N26" s="136">
        <v>48</v>
      </c>
      <c r="O26" s="137">
        <v>0</v>
      </c>
      <c r="P26" s="138">
        <f t="shared" si="9"/>
        <v>130</v>
      </c>
      <c r="Q26" s="139">
        <v>97</v>
      </c>
      <c r="R26" s="140">
        <v>36</v>
      </c>
      <c r="S26" s="140">
        <v>0</v>
      </c>
      <c r="T26" s="141">
        <f t="shared" si="10"/>
        <v>133</v>
      </c>
      <c r="U26" s="142">
        <f t="shared" si="11"/>
        <v>362</v>
      </c>
      <c r="V26" s="143">
        <f t="shared" si="12"/>
        <v>206</v>
      </c>
      <c r="W26" s="144">
        <f t="shared" si="13"/>
        <v>0</v>
      </c>
      <c r="X26" s="178">
        <f t="shared" si="14"/>
        <v>568</v>
      </c>
    </row>
    <row r="27" spans="1:24" ht="12.75">
      <c r="A27" s="123" t="s">
        <v>60</v>
      </c>
      <c r="B27" s="124" t="s">
        <v>179</v>
      </c>
      <c r="C27" s="177" t="s">
        <v>17</v>
      </c>
      <c r="D27" s="126">
        <v>5210</v>
      </c>
      <c r="E27" s="127">
        <v>105</v>
      </c>
      <c r="F27" s="128">
        <v>44</v>
      </c>
      <c r="G27" s="129">
        <v>0</v>
      </c>
      <c r="H27" s="130">
        <f t="shared" si="7"/>
        <v>149</v>
      </c>
      <c r="I27" s="131">
        <v>88</v>
      </c>
      <c r="J27" s="132">
        <v>48</v>
      </c>
      <c r="K27" s="133">
        <v>1</v>
      </c>
      <c r="L27" s="134">
        <f t="shared" si="8"/>
        <v>136</v>
      </c>
      <c r="M27" s="135">
        <v>79</v>
      </c>
      <c r="N27" s="136">
        <v>44</v>
      </c>
      <c r="O27" s="137">
        <v>1</v>
      </c>
      <c r="P27" s="138">
        <f t="shared" si="9"/>
        <v>123</v>
      </c>
      <c r="Q27" s="139">
        <v>86</v>
      </c>
      <c r="R27" s="140">
        <v>71</v>
      </c>
      <c r="S27" s="140">
        <v>0</v>
      </c>
      <c r="T27" s="141">
        <f t="shared" si="10"/>
        <v>157</v>
      </c>
      <c r="U27" s="142">
        <f t="shared" si="11"/>
        <v>358</v>
      </c>
      <c r="V27" s="143">
        <f t="shared" si="12"/>
        <v>207</v>
      </c>
      <c r="W27" s="144">
        <f t="shared" si="13"/>
        <v>2</v>
      </c>
      <c r="X27" s="178">
        <f t="shared" si="14"/>
        <v>565</v>
      </c>
    </row>
    <row r="28" spans="1:24" ht="12.75">
      <c r="A28" s="123" t="s">
        <v>63</v>
      </c>
      <c r="B28" s="124" t="s">
        <v>180</v>
      </c>
      <c r="C28" s="177" t="s">
        <v>48</v>
      </c>
      <c r="D28" s="126">
        <v>553</v>
      </c>
      <c r="E28" s="127">
        <v>76</v>
      </c>
      <c r="F28" s="128">
        <v>36</v>
      </c>
      <c r="G28" s="129">
        <v>1</v>
      </c>
      <c r="H28" s="130">
        <f t="shared" si="7"/>
        <v>112</v>
      </c>
      <c r="I28" s="131">
        <v>99</v>
      </c>
      <c r="J28" s="132">
        <v>45</v>
      </c>
      <c r="K28" s="133">
        <v>1</v>
      </c>
      <c r="L28" s="134">
        <f t="shared" si="8"/>
        <v>144</v>
      </c>
      <c r="M28" s="135">
        <v>101</v>
      </c>
      <c r="N28" s="136">
        <v>70</v>
      </c>
      <c r="O28" s="137">
        <v>0</v>
      </c>
      <c r="P28" s="138">
        <f t="shared" si="9"/>
        <v>171</v>
      </c>
      <c r="Q28" s="139">
        <v>96</v>
      </c>
      <c r="R28" s="140">
        <v>35</v>
      </c>
      <c r="S28" s="140">
        <v>0</v>
      </c>
      <c r="T28" s="141">
        <f t="shared" si="10"/>
        <v>131</v>
      </c>
      <c r="U28" s="142">
        <f t="shared" si="11"/>
        <v>372</v>
      </c>
      <c r="V28" s="143">
        <f t="shared" si="12"/>
        <v>186</v>
      </c>
      <c r="W28" s="144">
        <f t="shared" si="13"/>
        <v>2</v>
      </c>
      <c r="X28" s="178">
        <f t="shared" si="14"/>
        <v>558</v>
      </c>
    </row>
    <row r="29" spans="1:24" ht="12.75">
      <c r="A29" s="123" t="s">
        <v>67</v>
      </c>
      <c r="B29" s="124" t="s">
        <v>181</v>
      </c>
      <c r="C29" s="177" t="s">
        <v>17</v>
      </c>
      <c r="D29" s="126">
        <v>397</v>
      </c>
      <c r="E29" s="127">
        <v>91</v>
      </c>
      <c r="F29" s="128">
        <v>61</v>
      </c>
      <c r="G29" s="129">
        <v>0</v>
      </c>
      <c r="H29" s="130">
        <f t="shared" si="7"/>
        <v>152</v>
      </c>
      <c r="I29" s="131">
        <v>87</v>
      </c>
      <c r="J29" s="132">
        <v>36</v>
      </c>
      <c r="K29" s="133">
        <v>0</v>
      </c>
      <c r="L29" s="134">
        <f t="shared" si="8"/>
        <v>123</v>
      </c>
      <c r="M29" s="135">
        <v>103</v>
      </c>
      <c r="N29" s="136">
        <v>53</v>
      </c>
      <c r="O29" s="137">
        <v>0</v>
      </c>
      <c r="P29" s="138">
        <f t="shared" si="9"/>
        <v>156</v>
      </c>
      <c r="Q29" s="139">
        <v>80</v>
      </c>
      <c r="R29" s="140">
        <v>44</v>
      </c>
      <c r="S29" s="140">
        <v>0</v>
      </c>
      <c r="T29" s="141">
        <f t="shared" si="10"/>
        <v>124</v>
      </c>
      <c r="U29" s="142">
        <f t="shared" si="11"/>
        <v>361</v>
      </c>
      <c r="V29" s="143">
        <f t="shared" si="12"/>
        <v>194</v>
      </c>
      <c r="W29" s="144">
        <f t="shared" si="13"/>
        <v>0</v>
      </c>
      <c r="X29" s="178">
        <f t="shared" si="14"/>
        <v>555</v>
      </c>
    </row>
    <row r="30" spans="1:24" ht="12.75">
      <c r="A30" s="123" t="s">
        <v>70</v>
      </c>
      <c r="B30" s="124" t="s">
        <v>182</v>
      </c>
      <c r="C30" s="177" t="s">
        <v>17</v>
      </c>
      <c r="D30" s="126">
        <v>622</v>
      </c>
      <c r="E30" s="127">
        <v>92</v>
      </c>
      <c r="F30" s="128">
        <v>52</v>
      </c>
      <c r="G30" s="129">
        <v>0</v>
      </c>
      <c r="H30" s="130">
        <f t="shared" si="7"/>
        <v>144</v>
      </c>
      <c r="I30" s="131">
        <v>98</v>
      </c>
      <c r="J30" s="132">
        <v>44</v>
      </c>
      <c r="K30" s="133">
        <v>0</v>
      </c>
      <c r="L30" s="134">
        <f t="shared" si="8"/>
        <v>142</v>
      </c>
      <c r="M30" s="135">
        <v>88</v>
      </c>
      <c r="N30" s="136">
        <v>34</v>
      </c>
      <c r="O30" s="137">
        <v>0</v>
      </c>
      <c r="P30" s="138">
        <f t="shared" si="9"/>
        <v>122</v>
      </c>
      <c r="Q30" s="139">
        <v>91</v>
      </c>
      <c r="R30" s="140">
        <v>53</v>
      </c>
      <c r="S30" s="140">
        <v>0</v>
      </c>
      <c r="T30" s="141">
        <f t="shared" si="10"/>
        <v>144</v>
      </c>
      <c r="U30" s="142">
        <f t="shared" si="11"/>
        <v>369</v>
      </c>
      <c r="V30" s="143">
        <f t="shared" si="12"/>
        <v>183</v>
      </c>
      <c r="W30" s="144">
        <f t="shared" si="13"/>
        <v>0</v>
      </c>
      <c r="X30" s="178">
        <f t="shared" si="14"/>
        <v>552</v>
      </c>
    </row>
    <row r="31" spans="1:24" ht="12.75">
      <c r="A31" s="123" t="s">
        <v>73</v>
      </c>
      <c r="B31" s="124" t="s">
        <v>183</v>
      </c>
      <c r="C31" s="177" t="s">
        <v>184</v>
      </c>
      <c r="D31" s="126">
        <v>19096</v>
      </c>
      <c r="E31" s="127">
        <v>96</v>
      </c>
      <c r="F31" s="128">
        <v>52</v>
      </c>
      <c r="G31" s="129">
        <v>1</v>
      </c>
      <c r="H31" s="130">
        <f t="shared" si="7"/>
        <v>148</v>
      </c>
      <c r="I31" s="131">
        <v>86</v>
      </c>
      <c r="J31" s="132">
        <v>42</v>
      </c>
      <c r="K31" s="133">
        <v>1</v>
      </c>
      <c r="L31" s="134">
        <f t="shared" si="8"/>
        <v>128</v>
      </c>
      <c r="M31" s="135">
        <v>88</v>
      </c>
      <c r="N31" s="136">
        <v>35</v>
      </c>
      <c r="O31" s="137">
        <v>1</v>
      </c>
      <c r="P31" s="138">
        <f t="shared" si="9"/>
        <v>123</v>
      </c>
      <c r="Q31" s="139">
        <v>108</v>
      </c>
      <c r="R31" s="140">
        <v>45</v>
      </c>
      <c r="S31" s="140">
        <v>0</v>
      </c>
      <c r="T31" s="141">
        <f t="shared" si="10"/>
        <v>153</v>
      </c>
      <c r="U31" s="142">
        <f t="shared" si="11"/>
        <v>378</v>
      </c>
      <c r="V31" s="143">
        <f t="shared" si="12"/>
        <v>174</v>
      </c>
      <c r="W31" s="144">
        <f t="shared" si="13"/>
        <v>3</v>
      </c>
      <c r="X31" s="178">
        <f t="shared" si="14"/>
        <v>552</v>
      </c>
    </row>
    <row r="32" spans="1:24" ht="12.75">
      <c r="A32" s="123" t="s">
        <v>76</v>
      </c>
      <c r="B32" s="124" t="s">
        <v>185</v>
      </c>
      <c r="C32" s="177" t="s">
        <v>184</v>
      </c>
      <c r="D32" s="126">
        <v>11572</v>
      </c>
      <c r="E32" s="127">
        <v>80</v>
      </c>
      <c r="F32" s="128">
        <v>45</v>
      </c>
      <c r="G32" s="129">
        <v>0</v>
      </c>
      <c r="H32" s="130">
        <f t="shared" si="7"/>
        <v>125</v>
      </c>
      <c r="I32" s="131">
        <v>101</v>
      </c>
      <c r="J32" s="132">
        <v>36</v>
      </c>
      <c r="K32" s="133">
        <v>3</v>
      </c>
      <c r="L32" s="134">
        <f t="shared" si="8"/>
        <v>137</v>
      </c>
      <c r="M32" s="135">
        <v>101</v>
      </c>
      <c r="N32" s="136">
        <v>63</v>
      </c>
      <c r="O32" s="137">
        <v>0</v>
      </c>
      <c r="P32" s="138">
        <f t="shared" si="9"/>
        <v>164</v>
      </c>
      <c r="Q32" s="139">
        <v>78</v>
      </c>
      <c r="R32" s="140">
        <v>45</v>
      </c>
      <c r="S32" s="140">
        <v>1</v>
      </c>
      <c r="T32" s="141">
        <f t="shared" si="10"/>
        <v>123</v>
      </c>
      <c r="U32" s="142">
        <f t="shared" si="11"/>
        <v>360</v>
      </c>
      <c r="V32" s="143">
        <f t="shared" si="12"/>
        <v>189</v>
      </c>
      <c r="W32" s="144">
        <f t="shared" si="13"/>
        <v>4</v>
      </c>
      <c r="X32" s="178">
        <f t="shared" si="14"/>
        <v>549</v>
      </c>
    </row>
    <row r="33" spans="1:24" ht="12.75">
      <c r="A33" s="123" t="s">
        <v>79</v>
      </c>
      <c r="B33" s="124" t="s">
        <v>186</v>
      </c>
      <c r="C33" s="177" t="s">
        <v>51</v>
      </c>
      <c r="D33" s="126">
        <v>5625</v>
      </c>
      <c r="E33" s="127">
        <v>87</v>
      </c>
      <c r="F33" s="128">
        <v>35</v>
      </c>
      <c r="G33" s="129">
        <v>2</v>
      </c>
      <c r="H33" s="130">
        <f t="shared" si="7"/>
        <v>122</v>
      </c>
      <c r="I33" s="131">
        <v>97</v>
      </c>
      <c r="J33" s="132">
        <v>63</v>
      </c>
      <c r="K33" s="133">
        <v>0</v>
      </c>
      <c r="L33" s="134">
        <f t="shared" si="8"/>
        <v>160</v>
      </c>
      <c r="M33" s="135">
        <v>100</v>
      </c>
      <c r="N33" s="136">
        <v>39</v>
      </c>
      <c r="O33" s="137">
        <v>0</v>
      </c>
      <c r="P33" s="138">
        <f t="shared" si="9"/>
        <v>139</v>
      </c>
      <c r="Q33" s="139">
        <v>90</v>
      </c>
      <c r="R33" s="140">
        <v>36</v>
      </c>
      <c r="S33" s="140">
        <v>0</v>
      </c>
      <c r="T33" s="141">
        <f t="shared" si="10"/>
        <v>126</v>
      </c>
      <c r="U33" s="142">
        <f t="shared" si="11"/>
        <v>374</v>
      </c>
      <c r="V33" s="143">
        <f t="shared" si="12"/>
        <v>173</v>
      </c>
      <c r="W33" s="144">
        <f t="shared" si="13"/>
        <v>2</v>
      </c>
      <c r="X33" s="178">
        <f t="shared" si="14"/>
        <v>547</v>
      </c>
    </row>
    <row r="34" spans="1:24" ht="12.75">
      <c r="A34" s="123" t="s">
        <v>81</v>
      </c>
      <c r="B34" s="124" t="s">
        <v>187</v>
      </c>
      <c r="C34" s="177" t="s">
        <v>188</v>
      </c>
      <c r="D34" s="126">
        <v>523</v>
      </c>
      <c r="E34" s="127">
        <v>89</v>
      </c>
      <c r="F34" s="128">
        <v>41</v>
      </c>
      <c r="G34" s="129">
        <v>1</v>
      </c>
      <c r="H34" s="130">
        <f t="shared" si="7"/>
        <v>130</v>
      </c>
      <c r="I34" s="131">
        <v>85</v>
      </c>
      <c r="J34" s="132">
        <v>44</v>
      </c>
      <c r="K34" s="133">
        <v>2</v>
      </c>
      <c r="L34" s="134">
        <f t="shared" si="8"/>
        <v>129</v>
      </c>
      <c r="M34" s="135">
        <v>90</v>
      </c>
      <c r="N34" s="136">
        <v>45</v>
      </c>
      <c r="O34" s="137">
        <v>1</v>
      </c>
      <c r="P34" s="138">
        <f t="shared" si="9"/>
        <v>135</v>
      </c>
      <c r="Q34" s="139">
        <v>90</v>
      </c>
      <c r="R34" s="140">
        <v>59</v>
      </c>
      <c r="S34" s="140">
        <v>0</v>
      </c>
      <c r="T34" s="141">
        <f t="shared" si="10"/>
        <v>149</v>
      </c>
      <c r="U34" s="142">
        <f t="shared" si="11"/>
        <v>354</v>
      </c>
      <c r="V34" s="143">
        <f t="shared" si="12"/>
        <v>189</v>
      </c>
      <c r="W34" s="144">
        <f t="shared" si="13"/>
        <v>4</v>
      </c>
      <c r="X34" s="178">
        <f t="shared" si="14"/>
        <v>543</v>
      </c>
    </row>
    <row r="35" spans="1:24" ht="12.75">
      <c r="A35" s="123" t="s">
        <v>84</v>
      </c>
      <c r="B35" s="124" t="s">
        <v>189</v>
      </c>
      <c r="C35" s="177" t="s">
        <v>16</v>
      </c>
      <c r="D35" s="126">
        <v>14823</v>
      </c>
      <c r="E35" s="127">
        <v>88</v>
      </c>
      <c r="F35" s="128">
        <v>34</v>
      </c>
      <c r="G35" s="129">
        <v>2</v>
      </c>
      <c r="H35" s="130">
        <f t="shared" si="7"/>
        <v>122</v>
      </c>
      <c r="I35" s="131">
        <v>92</v>
      </c>
      <c r="J35" s="132">
        <v>52</v>
      </c>
      <c r="K35" s="133">
        <v>0</v>
      </c>
      <c r="L35" s="134">
        <f t="shared" si="8"/>
        <v>144</v>
      </c>
      <c r="M35" s="135">
        <v>92</v>
      </c>
      <c r="N35" s="136">
        <v>43</v>
      </c>
      <c r="O35" s="137">
        <v>1</v>
      </c>
      <c r="P35" s="138">
        <f t="shared" si="9"/>
        <v>135</v>
      </c>
      <c r="Q35" s="139">
        <v>98</v>
      </c>
      <c r="R35" s="140">
        <v>36</v>
      </c>
      <c r="S35" s="140">
        <v>0</v>
      </c>
      <c r="T35" s="141">
        <f t="shared" si="10"/>
        <v>134</v>
      </c>
      <c r="U35" s="142">
        <f t="shared" si="11"/>
        <v>370</v>
      </c>
      <c r="V35" s="143">
        <f t="shared" si="12"/>
        <v>165</v>
      </c>
      <c r="W35" s="144">
        <f t="shared" si="13"/>
        <v>3</v>
      </c>
      <c r="X35" s="178">
        <f t="shared" si="14"/>
        <v>535</v>
      </c>
    </row>
    <row r="36" spans="1:24" ht="12.75">
      <c r="A36" s="123" t="s">
        <v>86</v>
      </c>
      <c r="B36" s="124" t="s">
        <v>190</v>
      </c>
      <c r="C36" s="177" t="s">
        <v>17</v>
      </c>
      <c r="D36" s="126">
        <v>843</v>
      </c>
      <c r="E36" s="127">
        <v>86</v>
      </c>
      <c r="F36" s="128">
        <v>45</v>
      </c>
      <c r="G36" s="129">
        <v>2</v>
      </c>
      <c r="H36" s="130">
        <f t="shared" si="7"/>
        <v>131</v>
      </c>
      <c r="I36" s="131">
        <v>90</v>
      </c>
      <c r="J36" s="132">
        <v>48</v>
      </c>
      <c r="K36" s="133">
        <v>1</v>
      </c>
      <c r="L36" s="134">
        <f t="shared" si="8"/>
        <v>138</v>
      </c>
      <c r="M36" s="135">
        <v>93</v>
      </c>
      <c r="N36" s="136">
        <v>33</v>
      </c>
      <c r="O36" s="137">
        <v>1</v>
      </c>
      <c r="P36" s="138">
        <f t="shared" si="9"/>
        <v>126</v>
      </c>
      <c r="Q36" s="139">
        <v>90</v>
      </c>
      <c r="R36" s="140">
        <v>49</v>
      </c>
      <c r="S36" s="140">
        <v>1</v>
      </c>
      <c r="T36" s="141">
        <f t="shared" si="10"/>
        <v>139</v>
      </c>
      <c r="U36" s="142">
        <f t="shared" si="11"/>
        <v>359</v>
      </c>
      <c r="V36" s="143">
        <f t="shared" si="12"/>
        <v>175</v>
      </c>
      <c r="W36" s="144">
        <f t="shared" si="13"/>
        <v>5</v>
      </c>
      <c r="X36" s="178">
        <f t="shared" si="14"/>
        <v>534</v>
      </c>
    </row>
    <row r="37" spans="1:24" ht="12.75">
      <c r="A37" s="123" t="s">
        <v>90</v>
      </c>
      <c r="B37" s="124" t="s">
        <v>191</v>
      </c>
      <c r="C37" s="177" t="s">
        <v>192</v>
      </c>
      <c r="D37" s="126">
        <v>6010</v>
      </c>
      <c r="E37" s="127">
        <v>96</v>
      </c>
      <c r="F37" s="128">
        <v>42</v>
      </c>
      <c r="G37" s="129">
        <v>1</v>
      </c>
      <c r="H37" s="130">
        <f t="shared" si="7"/>
        <v>138</v>
      </c>
      <c r="I37" s="131">
        <v>83</v>
      </c>
      <c r="J37" s="132">
        <v>45</v>
      </c>
      <c r="K37" s="133">
        <v>1</v>
      </c>
      <c r="L37" s="134">
        <f t="shared" si="8"/>
        <v>128</v>
      </c>
      <c r="M37" s="135">
        <v>92</v>
      </c>
      <c r="N37" s="136">
        <v>35</v>
      </c>
      <c r="O37" s="137">
        <v>1</v>
      </c>
      <c r="P37" s="138">
        <f t="shared" si="9"/>
        <v>127</v>
      </c>
      <c r="Q37" s="139">
        <v>98</v>
      </c>
      <c r="R37" s="140">
        <v>36</v>
      </c>
      <c r="S37" s="140">
        <v>0</v>
      </c>
      <c r="T37" s="141">
        <f t="shared" si="10"/>
        <v>134</v>
      </c>
      <c r="U37" s="142">
        <f t="shared" si="11"/>
        <v>369</v>
      </c>
      <c r="V37" s="143">
        <f t="shared" si="12"/>
        <v>158</v>
      </c>
      <c r="W37" s="144">
        <f t="shared" si="13"/>
        <v>3</v>
      </c>
      <c r="X37" s="178">
        <f t="shared" si="14"/>
        <v>527</v>
      </c>
    </row>
    <row r="38" spans="1:24" ht="12.75">
      <c r="A38" s="123" t="s">
        <v>135</v>
      </c>
      <c r="B38" s="124" t="s">
        <v>193</v>
      </c>
      <c r="C38" s="177" t="s">
        <v>194</v>
      </c>
      <c r="D38" s="126">
        <v>11557</v>
      </c>
      <c r="E38" s="127">
        <v>82</v>
      </c>
      <c r="F38" s="128">
        <v>43</v>
      </c>
      <c r="G38" s="129">
        <v>3</v>
      </c>
      <c r="H38" s="130">
        <f t="shared" si="7"/>
        <v>125</v>
      </c>
      <c r="I38" s="131">
        <v>93</v>
      </c>
      <c r="J38" s="132">
        <v>41</v>
      </c>
      <c r="K38" s="133">
        <v>0</v>
      </c>
      <c r="L38" s="134">
        <f t="shared" si="8"/>
        <v>134</v>
      </c>
      <c r="M38" s="135">
        <v>94</v>
      </c>
      <c r="N38" s="136">
        <v>49</v>
      </c>
      <c r="O38" s="137">
        <v>1</v>
      </c>
      <c r="P38" s="138">
        <f t="shared" si="9"/>
        <v>143</v>
      </c>
      <c r="Q38" s="139">
        <v>81</v>
      </c>
      <c r="R38" s="140">
        <v>43</v>
      </c>
      <c r="S38" s="140">
        <v>1</v>
      </c>
      <c r="T38" s="141">
        <f t="shared" si="10"/>
        <v>124</v>
      </c>
      <c r="U38" s="142">
        <f t="shared" si="11"/>
        <v>350</v>
      </c>
      <c r="V38" s="143">
        <f t="shared" si="12"/>
        <v>176</v>
      </c>
      <c r="W38" s="144">
        <f t="shared" si="13"/>
        <v>5</v>
      </c>
      <c r="X38" s="178">
        <f t="shared" si="14"/>
        <v>526</v>
      </c>
    </row>
    <row r="39" spans="1:24" ht="12.75">
      <c r="A39" s="123" t="s">
        <v>137</v>
      </c>
      <c r="B39" s="124" t="s">
        <v>195</v>
      </c>
      <c r="C39" s="177" t="s">
        <v>48</v>
      </c>
      <c r="D39" s="126">
        <v>4643</v>
      </c>
      <c r="E39" s="127">
        <v>88</v>
      </c>
      <c r="F39" s="128">
        <v>53</v>
      </c>
      <c r="G39" s="129">
        <v>0</v>
      </c>
      <c r="H39" s="130">
        <f t="shared" si="7"/>
        <v>141</v>
      </c>
      <c r="I39" s="131">
        <v>88</v>
      </c>
      <c r="J39" s="132">
        <v>34</v>
      </c>
      <c r="K39" s="133">
        <v>0</v>
      </c>
      <c r="L39" s="134">
        <f t="shared" si="8"/>
        <v>122</v>
      </c>
      <c r="M39" s="135">
        <v>70</v>
      </c>
      <c r="N39" s="136">
        <v>53</v>
      </c>
      <c r="O39" s="137">
        <v>1</v>
      </c>
      <c r="P39" s="138">
        <f t="shared" si="9"/>
        <v>123</v>
      </c>
      <c r="Q39" s="139">
        <v>96</v>
      </c>
      <c r="R39" s="140">
        <v>44</v>
      </c>
      <c r="S39" s="140">
        <v>1</v>
      </c>
      <c r="T39" s="141">
        <f t="shared" si="10"/>
        <v>140</v>
      </c>
      <c r="U39" s="142">
        <f t="shared" si="11"/>
        <v>342</v>
      </c>
      <c r="V39" s="143">
        <f t="shared" si="12"/>
        <v>184</v>
      </c>
      <c r="W39" s="144">
        <f t="shared" si="13"/>
        <v>2</v>
      </c>
      <c r="X39" s="178">
        <f t="shared" si="14"/>
        <v>526</v>
      </c>
    </row>
    <row r="40" spans="1:24" ht="12.75">
      <c r="A40" s="123" t="s">
        <v>139</v>
      </c>
      <c r="B40" s="124" t="s">
        <v>196</v>
      </c>
      <c r="C40" s="177" t="s">
        <v>197</v>
      </c>
      <c r="D40" s="126">
        <v>11632</v>
      </c>
      <c r="E40" s="127">
        <v>89</v>
      </c>
      <c r="F40" s="128">
        <v>34</v>
      </c>
      <c r="G40" s="129">
        <v>5</v>
      </c>
      <c r="H40" s="130">
        <f t="shared" si="7"/>
        <v>123</v>
      </c>
      <c r="I40" s="131">
        <v>78</v>
      </c>
      <c r="J40" s="132">
        <v>44</v>
      </c>
      <c r="K40" s="133">
        <v>0</v>
      </c>
      <c r="L40" s="134">
        <f t="shared" si="8"/>
        <v>122</v>
      </c>
      <c r="M40" s="135">
        <v>89</v>
      </c>
      <c r="N40" s="136">
        <v>63</v>
      </c>
      <c r="O40" s="137">
        <v>0</v>
      </c>
      <c r="P40" s="138">
        <f t="shared" si="9"/>
        <v>152</v>
      </c>
      <c r="Q40" s="139">
        <v>73</v>
      </c>
      <c r="R40" s="140">
        <v>45</v>
      </c>
      <c r="S40" s="140">
        <v>0</v>
      </c>
      <c r="T40" s="141">
        <f t="shared" si="10"/>
        <v>118</v>
      </c>
      <c r="U40" s="142">
        <f t="shared" si="11"/>
        <v>329</v>
      </c>
      <c r="V40" s="143">
        <f t="shared" si="12"/>
        <v>186</v>
      </c>
      <c r="W40" s="144">
        <f t="shared" si="13"/>
        <v>5</v>
      </c>
      <c r="X40" s="178">
        <f t="shared" si="14"/>
        <v>515</v>
      </c>
    </row>
    <row r="41" spans="1:24" ht="12.75">
      <c r="A41" s="123" t="s">
        <v>142</v>
      </c>
      <c r="B41" s="124" t="s">
        <v>198</v>
      </c>
      <c r="C41" s="177" t="s">
        <v>54</v>
      </c>
      <c r="D41" s="126">
        <v>10672</v>
      </c>
      <c r="E41" s="127">
        <v>84</v>
      </c>
      <c r="F41" s="128">
        <v>45</v>
      </c>
      <c r="G41" s="129">
        <v>2</v>
      </c>
      <c r="H41" s="130">
        <f t="shared" si="7"/>
        <v>129</v>
      </c>
      <c r="I41" s="131">
        <v>90</v>
      </c>
      <c r="J41" s="132">
        <v>36</v>
      </c>
      <c r="K41" s="133">
        <v>1</v>
      </c>
      <c r="L41" s="134">
        <f t="shared" si="8"/>
        <v>126</v>
      </c>
      <c r="M41" s="135">
        <v>82</v>
      </c>
      <c r="N41" s="136">
        <v>42</v>
      </c>
      <c r="O41" s="137">
        <v>0</v>
      </c>
      <c r="P41" s="138">
        <f t="shared" si="9"/>
        <v>124</v>
      </c>
      <c r="Q41" s="139">
        <v>79</v>
      </c>
      <c r="R41" s="140">
        <v>53</v>
      </c>
      <c r="S41" s="140">
        <v>1</v>
      </c>
      <c r="T41" s="141">
        <f t="shared" si="10"/>
        <v>132</v>
      </c>
      <c r="U41" s="142">
        <f t="shared" si="11"/>
        <v>335</v>
      </c>
      <c r="V41" s="143">
        <f t="shared" si="12"/>
        <v>176</v>
      </c>
      <c r="W41" s="144">
        <f t="shared" si="13"/>
        <v>4</v>
      </c>
      <c r="X41" s="178">
        <f t="shared" si="14"/>
        <v>511</v>
      </c>
    </row>
    <row r="42" spans="1:24" ht="12.75">
      <c r="A42" s="123" t="s">
        <v>144</v>
      </c>
      <c r="B42" s="124" t="s">
        <v>199</v>
      </c>
      <c r="C42" s="177" t="s">
        <v>200</v>
      </c>
      <c r="D42" s="126">
        <v>5602</v>
      </c>
      <c r="E42" s="127">
        <v>84</v>
      </c>
      <c r="F42" s="128">
        <v>36</v>
      </c>
      <c r="G42" s="129">
        <v>1</v>
      </c>
      <c r="H42" s="130">
        <f t="shared" si="7"/>
        <v>120</v>
      </c>
      <c r="I42" s="131">
        <v>99</v>
      </c>
      <c r="J42" s="132">
        <v>36</v>
      </c>
      <c r="K42" s="133">
        <v>1</v>
      </c>
      <c r="L42" s="134">
        <f t="shared" si="8"/>
        <v>135</v>
      </c>
      <c r="M42" s="135">
        <v>86</v>
      </c>
      <c r="N42" s="136">
        <v>41</v>
      </c>
      <c r="O42" s="137">
        <v>0</v>
      </c>
      <c r="P42" s="138">
        <f t="shared" si="9"/>
        <v>127</v>
      </c>
      <c r="Q42" s="139">
        <v>83</v>
      </c>
      <c r="R42" s="140">
        <v>44</v>
      </c>
      <c r="S42" s="140">
        <v>0</v>
      </c>
      <c r="T42" s="141">
        <f t="shared" si="10"/>
        <v>127</v>
      </c>
      <c r="U42" s="142">
        <f t="shared" si="11"/>
        <v>352</v>
      </c>
      <c r="V42" s="143">
        <f t="shared" si="12"/>
        <v>157</v>
      </c>
      <c r="W42" s="144">
        <f t="shared" si="13"/>
        <v>2</v>
      </c>
      <c r="X42" s="178">
        <f t="shared" si="14"/>
        <v>509</v>
      </c>
    </row>
    <row r="43" spans="1:24" ht="12.75">
      <c r="A43" s="123" t="s">
        <v>146</v>
      </c>
      <c r="B43" s="124" t="s">
        <v>201</v>
      </c>
      <c r="C43" s="177" t="s">
        <v>184</v>
      </c>
      <c r="D43" s="126">
        <v>16813</v>
      </c>
      <c r="E43" s="127">
        <v>101</v>
      </c>
      <c r="F43" s="128">
        <v>27</v>
      </c>
      <c r="G43" s="129">
        <v>3</v>
      </c>
      <c r="H43" s="130">
        <f t="shared" si="7"/>
        <v>128</v>
      </c>
      <c r="I43" s="131">
        <v>83</v>
      </c>
      <c r="J43" s="132">
        <v>36</v>
      </c>
      <c r="K43" s="133">
        <v>0</v>
      </c>
      <c r="L43" s="134">
        <f t="shared" si="8"/>
        <v>119</v>
      </c>
      <c r="M43" s="135">
        <v>86</v>
      </c>
      <c r="N43" s="136">
        <v>36</v>
      </c>
      <c r="O43" s="137">
        <v>1</v>
      </c>
      <c r="P43" s="138">
        <f t="shared" si="9"/>
        <v>122</v>
      </c>
      <c r="Q43" s="139">
        <v>92</v>
      </c>
      <c r="R43" s="140">
        <v>45</v>
      </c>
      <c r="S43" s="140">
        <v>0</v>
      </c>
      <c r="T43" s="141">
        <f t="shared" si="10"/>
        <v>137</v>
      </c>
      <c r="U43" s="142">
        <f t="shared" si="11"/>
        <v>362</v>
      </c>
      <c r="V43" s="143">
        <f t="shared" si="12"/>
        <v>144</v>
      </c>
      <c r="W43" s="144">
        <f t="shared" si="13"/>
        <v>4</v>
      </c>
      <c r="X43" s="178">
        <f t="shared" si="14"/>
        <v>506</v>
      </c>
    </row>
    <row r="44" spans="1:24" ht="12.75">
      <c r="A44" s="123" t="s">
        <v>148</v>
      </c>
      <c r="B44" s="124" t="s">
        <v>202</v>
      </c>
      <c r="C44" s="177" t="s">
        <v>203</v>
      </c>
      <c r="D44" s="126">
        <v>11871</v>
      </c>
      <c r="E44" s="127">
        <v>95</v>
      </c>
      <c r="F44" s="128">
        <v>18</v>
      </c>
      <c r="G44" s="129">
        <v>5</v>
      </c>
      <c r="H44" s="130">
        <f t="shared" si="7"/>
        <v>113</v>
      </c>
      <c r="I44" s="131">
        <v>79</v>
      </c>
      <c r="J44" s="132">
        <v>52</v>
      </c>
      <c r="K44" s="133">
        <v>0</v>
      </c>
      <c r="L44" s="134">
        <f t="shared" si="8"/>
        <v>131</v>
      </c>
      <c r="M44" s="135">
        <v>88</v>
      </c>
      <c r="N44" s="136">
        <v>35</v>
      </c>
      <c r="O44" s="137">
        <v>2</v>
      </c>
      <c r="P44" s="138">
        <f t="shared" si="9"/>
        <v>123</v>
      </c>
      <c r="Q44" s="139">
        <v>85</v>
      </c>
      <c r="R44" s="140">
        <v>53</v>
      </c>
      <c r="S44" s="140">
        <v>0</v>
      </c>
      <c r="T44" s="141">
        <f t="shared" si="10"/>
        <v>138</v>
      </c>
      <c r="U44" s="142">
        <f t="shared" si="11"/>
        <v>347</v>
      </c>
      <c r="V44" s="143">
        <f t="shared" si="12"/>
        <v>158</v>
      </c>
      <c r="W44" s="144">
        <f t="shared" si="13"/>
        <v>7</v>
      </c>
      <c r="X44" s="178">
        <f t="shared" si="14"/>
        <v>505</v>
      </c>
    </row>
    <row r="45" spans="1:24" ht="13.5" thickBot="1">
      <c r="A45" s="147" t="s">
        <v>150</v>
      </c>
      <c r="B45" s="148" t="s">
        <v>204</v>
      </c>
      <c r="C45" s="179" t="s">
        <v>16</v>
      </c>
      <c r="D45" s="150">
        <v>676</v>
      </c>
      <c r="E45" s="151">
        <v>71</v>
      </c>
      <c r="F45" s="152">
        <v>41</v>
      </c>
      <c r="G45" s="153">
        <v>1</v>
      </c>
      <c r="H45" s="154">
        <f t="shared" si="7"/>
        <v>112</v>
      </c>
      <c r="I45" s="155">
        <v>40</v>
      </c>
      <c r="J45" s="156">
        <v>0</v>
      </c>
      <c r="K45" s="157">
        <v>0</v>
      </c>
      <c r="L45" s="158">
        <f t="shared" si="8"/>
        <v>40</v>
      </c>
      <c r="M45" s="159">
        <v>0</v>
      </c>
      <c r="N45" s="160">
        <v>0</v>
      </c>
      <c r="O45" s="161">
        <v>0</v>
      </c>
      <c r="P45" s="162">
        <f t="shared" si="9"/>
        <v>0</v>
      </c>
      <c r="Q45" s="163">
        <v>0</v>
      </c>
      <c r="R45" s="164">
        <v>0</v>
      </c>
      <c r="S45" s="164">
        <v>0</v>
      </c>
      <c r="T45" s="165">
        <f t="shared" si="10"/>
        <v>0</v>
      </c>
      <c r="U45" s="166">
        <f t="shared" si="11"/>
        <v>111</v>
      </c>
      <c r="V45" s="167">
        <f t="shared" si="12"/>
        <v>41</v>
      </c>
      <c r="W45" s="168">
        <f t="shared" si="13"/>
        <v>1</v>
      </c>
      <c r="X45" s="180">
        <f t="shared" si="14"/>
        <v>152</v>
      </c>
    </row>
    <row r="46" ht="13.5" thickTop="1"/>
    <row r="47" spans="2:3" ht="12.75">
      <c r="B47" s="74" t="s">
        <v>205</v>
      </c>
      <c r="C47" s="74" t="s">
        <v>206</v>
      </c>
    </row>
  </sheetData>
  <sheetProtection/>
  <mergeCells count="21">
    <mergeCell ref="U20:W20"/>
    <mergeCell ref="X20:X21"/>
    <mergeCell ref="A20:A21"/>
    <mergeCell ref="B20:B21"/>
    <mergeCell ref="C20:C21"/>
    <mergeCell ref="D20:D21"/>
    <mergeCell ref="I20:L20"/>
    <mergeCell ref="Z6:Z7"/>
    <mergeCell ref="U6:X6"/>
    <mergeCell ref="AA6:AC6"/>
    <mergeCell ref="Q6:T6"/>
    <mergeCell ref="A6:A7"/>
    <mergeCell ref="M20:P20"/>
    <mergeCell ref="Q20:T20"/>
    <mergeCell ref="B6:B7"/>
    <mergeCell ref="C6:C7"/>
    <mergeCell ref="D6:D7"/>
    <mergeCell ref="E6:H6"/>
    <mergeCell ref="I6:L6"/>
    <mergeCell ref="M6:P6"/>
    <mergeCell ref="E20:H20"/>
  </mergeCells>
  <conditionalFormatting sqref="X22:X45 X16:X18 Z8:Z15">
    <cfRule type="cellIs" priority="1" dxfId="1" operator="greaterThanOrEqual" stopIfTrue="1">
      <formula>600</formula>
    </cfRule>
    <cfRule type="cellIs" priority="2" dxfId="2" operator="greaterThanOrEqual" stopIfTrue="1">
      <formula>500</formula>
    </cfRule>
  </conditionalFormatting>
  <printOptions/>
  <pageMargins left="0.7" right="0.7" top="0.787401575" bottom="0.787401575" header="0.3" footer="0.3"/>
  <pageSetup horizontalDpi="300" verticalDpi="300" orientation="landscape" paperSize="9" scale="78" r:id="rId2"/>
  <rowBreaks count="1" manualBreakCount="1">
    <brk id="16" max="255" man="1"/>
  </rowBreaks>
  <colBreaks count="1" manualBreakCount="1">
    <brk id="26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7" sqref="A17:IV28"/>
    </sheetView>
  </sheetViews>
  <sheetFormatPr defaultColWidth="9.00390625" defaultRowHeight="18.75" customHeight="1"/>
  <cols>
    <col min="1" max="1" width="7.625" style="322" customWidth="1"/>
    <col min="2" max="2" width="22.125" style="323" bestFit="1" customWidth="1"/>
    <col min="3" max="3" width="23.625" style="323" bestFit="1" customWidth="1"/>
    <col min="4" max="4" width="7.00390625" style="323" customWidth="1"/>
    <col min="5" max="6" width="9.125" style="323" customWidth="1"/>
    <col min="7" max="7" width="7.25390625" style="323" customWidth="1"/>
    <col min="8" max="16384" width="9.125" style="323" customWidth="1"/>
  </cols>
  <sheetData>
    <row r="1" spans="1:7" ht="18.75" customHeight="1">
      <c r="A1" s="324" t="s">
        <v>278</v>
      </c>
      <c r="B1" s="325"/>
      <c r="C1" s="325"/>
      <c r="D1" s="325"/>
      <c r="E1" s="325"/>
      <c r="F1" s="325"/>
      <c r="G1" s="325"/>
    </row>
    <row r="2" spans="1:7" ht="18.75" customHeight="1">
      <c r="A2" s="325"/>
      <c r="B2" s="325"/>
      <c r="C2" s="325"/>
      <c r="D2" s="325"/>
      <c r="E2" s="325"/>
      <c r="F2" s="325"/>
      <c r="G2" s="325"/>
    </row>
    <row r="3" spans="1:7" ht="18.75" customHeight="1">
      <c r="A3" s="321"/>
      <c r="B3" s="326"/>
      <c r="C3" s="326"/>
      <c r="D3" s="326"/>
      <c r="E3" s="326"/>
      <c r="F3" s="326"/>
      <c r="G3" s="326"/>
    </row>
    <row r="4" spans="1:7" ht="18.75" customHeight="1">
      <c r="A4" s="327" t="s">
        <v>279</v>
      </c>
      <c r="B4" s="327"/>
      <c r="C4" s="327"/>
      <c r="D4" s="327"/>
      <c r="E4" s="327"/>
      <c r="F4" s="327"/>
      <c r="G4" s="327"/>
    </row>
    <row r="5" spans="1:7" ht="18.75" customHeight="1" thickBot="1">
      <c r="A5" s="328" t="s">
        <v>4</v>
      </c>
      <c r="B5" s="329" t="s">
        <v>0</v>
      </c>
      <c r="C5" s="329" t="s">
        <v>93</v>
      </c>
      <c r="D5" s="328" t="s">
        <v>106</v>
      </c>
      <c r="E5" s="328" t="s">
        <v>107</v>
      </c>
      <c r="F5" s="328" t="s">
        <v>109</v>
      </c>
      <c r="G5" s="328" t="s">
        <v>108</v>
      </c>
    </row>
    <row r="6" spans="1:7" s="312" customFormat="1" ht="18.75" customHeight="1">
      <c r="A6" s="318">
        <v>1</v>
      </c>
      <c r="B6" s="330" t="s">
        <v>280</v>
      </c>
      <c r="C6" s="330" t="s">
        <v>16</v>
      </c>
      <c r="D6" s="318">
        <v>354</v>
      </c>
      <c r="E6" s="318">
        <v>177</v>
      </c>
      <c r="F6" s="318">
        <v>531</v>
      </c>
      <c r="G6" s="318">
        <v>2</v>
      </c>
    </row>
    <row r="7" spans="1:7" s="312" customFormat="1" ht="18.75" customHeight="1">
      <c r="A7" s="318">
        <v>2</v>
      </c>
      <c r="B7" s="330" t="s">
        <v>281</v>
      </c>
      <c r="C7" s="330" t="s">
        <v>48</v>
      </c>
      <c r="D7" s="318">
        <v>346</v>
      </c>
      <c r="E7" s="318">
        <v>177</v>
      </c>
      <c r="F7" s="318">
        <v>523</v>
      </c>
      <c r="G7" s="318">
        <v>4</v>
      </c>
    </row>
    <row r="8" spans="1:7" s="312" customFormat="1" ht="18.75" customHeight="1">
      <c r="A8" s="318">
        <v>3</v>
      </c>
      <c r="B8" s="330" t="s">
        <v>282</v>
      </c>
      <c r="C8" s="330" t="s">
        <v>16</v>
      </c>
      <c r="D8" s="318">
        <v>347</v>
      </c>
      <c r="E8" s="318">
        <v>176</v>
      </c>
      <c r="F8" s="318">
        <v>523</v>
      </c>
      <c r="G8" s="318">
        <v>5</v>
      </c>
    </row>
    <row r="9" spans="1:7" s="312" customFormat="1" ht="18.75" customHeight="1">
      <c r="A9" s="318">
        <v>4</v>
      </c>
      <c r="B9" s="330" t="s">
        <v>283</v>
      </c>
      <c r="C9" s="330" t="s">
        <v>203</v>
      </c>
      <c r="D9" s="318">
        <v>355</v>
      </c>
      <c r="E9" s="318">
        <v>166</v>
      </c>
      <c r="F9" s="318">
        <v>521</v>
      </c>
      <c r="G9" s="318">
        <v>8</v>
      </c>
    </row>
    <row r="10" spans="1:7" s="312" customFormat="1" ht="18.75" customHeight="1">
      <c r="A10" s="318">
        <v>5</v>
      </c>
      <c r="B10" s="330" t="s">
        <v>284</v>
      </c>
      <c r="C10" s="330" t="s">
        <v>285</v>
      </c>
      <c r="D10" s="318">
        <v>357</v>
      </c>
      <c r="E10" s="318">
        <v>157</v>
      </c>
      <c r="F10" s="318">
        <v>514</v>
      </c>
      <c r="G10" s="318">
        <v>6</v>
      </c>
    </row>
    <row r="11" spans="1:7" s="312" customFormat="1" ht="18.75" customHeight="1">
      <c r="A11" s="321">
        <v>6</v>
      </c>
      <c r="B11" s="331" t="s">
        <v>286</v>
      </c>
      <c r="C11" s="331" t="s">
        <v>17</v>
      </c>
      <c r="D11" s="321">
        <v>365</v>
      </c>
      <c r="E11" s="321">
        <v>139</v>
      </c>
      <c r="F11" s="321">
        <v>504</v>
      </c>
      <c r="G11" s="321">
        <v>10</v>
      </c>
    </row>
    <row r="12" spans="1:7" s="312" customFormat="1" ht="18.75" customHeight="1">
      <c r="A12" s="321">
        <v>7</v>
      </c>
      <c r="B12" s="331" t="s">
        <v>287</v>
      </c>
      <c r="C12" s="331" t="s">
        <v>23</v>
      </c>
      <c r="D12" s="321">
        <v>337</v>
      </c>
      <c r="E12" s="321">
        <v>164</v>
      </c>
      <c r="F12" s="321">
        <v>501</v>
      </c>
      <c r="G12" s="321">
        <v>12</v>
      </c>
    </row>
    <row r="13" spans="1:7" s="312" customFormat="1" ht="18.75" customHeight="1">
      <c r="A13" s="321">
        <v>8</v>
      </c>
      <c r="B13" s="331" t="s">
        <v>288</v>
      </c>
      <c r="C13" s="331" t="s">
        <v>17</v>
      </c>
      <c r="D13" s="321">
        <v>322</v>
      </c>
      <c r="E13" s="321">
        <v>161</v>
      </c>
      <c r="F13" s="321">
        <v>483</v>
      </c>
      <c r="G13" s="321">
        <v>9</v>
      </c>
    </row>
    <row r="14" spans="1:7" s="312" customFormat="1" ht="18.75" customHeight="1">
      <c r="A14" s="321">
        <v>9</v>
      </c>
      <c r="B14" s="331" t="s">
        <v>289</v>
      </c>
      <c r="C14" s="331" t="s">
        <v>285</v>
      </c>
      <c r="D14" s="321">
        <v>341</v>
      </c>
      <c r="E14" s="321">
        <v>137</v>
      </c>
      <c r="F14" s="321">
        <v>478</v>
      </c>
      <c r="G14" s="321">
        <v>6</v>
      </c>
    </row>
    <row r="15" spans="1:7" s="312" customFormat="1" ht="18.75" customHeight="1">
      <c r="A15" s="321">
        <v>10</v>
      </c>
      <c r="B15" s="331" t="s">
        <v>290</v>
      </c>
      <c r="C15" s="331" t="s">
        <v>23</v>
      </c>
      <c r="D15" s="321">
        <v>336</v>
      </c>
      <c r="E15" s="321">
        <v>141</v>
      </c>
      <c r="F15" s="321">
        <v>477</v>
      </c>
      <c r="G15" s="321">
        <v>12</v>
      </c>
    </row>
    <row r="16" spans="1:7" s="312" customFormat="1" ht="18.75" customHeight="1">
      <c r="A16" s="321">
        <v>11</v>
      </c>
      <c r="B16" s="331" t="s">
        <v>291</v>
      </c>
      <c r="C16" s="331" t="s">
        <v>292</v>
      </c>
      <c r="D16" s="321">
        <v>344</v>
      </c>
      <c r="E16" s="321">
        <v>133</v>
      </c>
      <c r="F16" s="321">
        <v>477</v>
      </c>
      <c r="G16" s="321">
        <v>10</v>
      </c>
    </row>
  </sheetData>
  <sheetProtection/>
  <mergeCells count="2">
    <mergeCell ref="A1:G2"/>
    <mergeCell ref="A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</dc:creator>
  <cp:keywords/>
  <dc:description/>
  <cp:lastModifiedBy>jmeno</cp:lastModifiedBy>
  <dcterms:created xsi:type="dcterms:W3CDTF">2012-02-18T11:37:50Z</dcterms:created>
  <dcterms:modified xsi:type="dcterms:W3CDTF">2012-02-20T16:22:15Z</dcterms:modified>
  <cp:category/>
  <cp:version/>
  <cp:contentType/>
  <cp:contentStatus/>
</cp:coreProperties>
</file>